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Varese\General Report 2022\"/>
    </mc:Choice>
  </mc:AlternateContent>
  <xr:revisionPtr revIDLastSave="0" documentId="13_ncr:1_{168A4777-A7F7-46DB-9B29-C8CB36AE5A98}" xr6:coauthVersionLast="47" xr6:coauthVersionMax="47" xr10:uidLastSave="{00000000-0000-0000-0000-000000000000}"/>
  <workbookProtection lockStructure="1"/>
  <bookViews>
    <workbookView xWindow="-120" yWindow="-120" windowWidth="29040" windowHeight="15840" tabRatio="813" xr2:uid="{00000000-000D-0000-FFFF-FFFF00000000}"/>
  </bookViews>
  <sheets>
    <sheet name="1. UNITÀ LOCALI" sheetId="118" r:id="rId1"/>
    <sheet name="1. Rete distributiva" sheetId="119" r:id="rId2"/>
    <sheet name="1. Categorie merceologiche" sheetId="120" r:id="rId3"/>
    <sheet name="1. Specializzazione" sheetId="121" r:id="rId4"/>
    <sheet name="1. Delegazioni" sheetId="122" r:id="rId5"/>
    <sheet name="2. MERCATO DEL LAVORO" sheetId="123" r:id="rId6"/>
    <sheet name="2. Rete distributiva" sheetId="124" r:id="rId7"/>
    <sheet name="2. Categorie merceologiche" sheetId="130" r:id="rId8"/>
    <sheet name="2. Contratti" sheetId="131" r:id="rId9"/>
    <sheet name="2. Classe età" sheetId="126" r:id="rId10"/>
    <sheet name="2. Genere" sheetId="127" r:id="rId11"/>
    <sheet name="2. Nazionalità" sheetId="128" state="hidden" r:id="rId12"/>
    <sheet name="2. Delegazioni" sheetId="129" r:id="rId13"/>
  </sheets>
  <externalReferences>
    <externalReference r:id="rId14"/>
    <externalReference r:id="rId15"/>
  </externalReferences>
  <definedNames>
    <definedName name="_xlnm.Print_Area" localSheetId="2">'1. Categorie merceologiche'!$BV$8:$CQ$69</definedName>
    <definedName name="_xlnm.Print_Area" localSheetId="4">'1. Delegazioni'!#REF!</definedName>
    <definedName name="_xlnm.Print_Area" localSheetId="1">'1. Rete distributiva'!$BP$8:$CK$53</definedName>
    <definedName name="_xlnm.Print_Area" localSheetId="3">'1. Specializzazione'!$B$14:$G$48</definedName>
    <definedName name="_xlnm.Print_Area" localSheetId="7">'2. Categorie merceologiche'!$BB$6:$BW$67</definedName>
    <definedName name="_xlnm.Print_Area" localSheetId="9">'2. Classe età'!$BB$6:$BW$55</definedName>
    <definedName name="_xlnm.Print_Area" localSheetId="8">'2. Contratti'!$BB$6:$BW$75</definedName>
    <definedName name="_xlnm.Print_Area" localSheetId="12">'2. Delegazioni'!$BB$6:$BW$64</definedName>
    <definedName name="_xlnm.Print_Area" localSheetId="10">'2. Genere'!$BB$6:$BW$49</definedName>
    <definedName name="_xlnm.Print_Area" localSheetId="11">'2. Nazionalità'!$BB$6:$BW$49</definedName>
    <definedName name="_xlnm.Print_Area" localSheetId="6">'2. Rete distributiva'!$BB$6:$BW$56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31" l="1"/>
  <c r="I57" i="131"/>
  <c r="I58" i="131"/>
  <c r="I59" i="131"/>
  <c r="I60" i="131"/>
  <c r="I61" i="131"/>
  <c r="I62" i="131"/>
  <c r="I63" i="131"/>
  <c r="I64" i="131"/>
  <c r="I65" i="131"/>
  <c r="D81" i="129"/>
  <c r="E81" i="129"/>
  <c r="F81" i="129"/>
  <c r="G81" i="129"/>
  <c r="D82" i="129"/>
  <c r="E82" i="129"/>
  <c r="F82" i="129"/>
  <c r="G82" i="129"/>
  <c r="D83" i="129"/>
  <c r="E83" i="129"/>
  <c r="F83" i="129"/>
  <c r="G83" i="129"/>
  <c r="D84" i="129"/>
  <c r="E84" i="129"/>
  <c r="F84" i="129"/>
  <c r="G84" i="129"/>
  <c r="D85" i="129"/>
  <c r="E85" i="129"/>
  <c r="F85" i="129"/>
  <c r="G85" i="129"/>
  <c r="D86" i="129"/>
  <c r="E86" i="129"/>
  <c r="F86" i="129"/>
  <c r="G86" i="129"/>
  <c r="C86" i="129"/>
  <c r="C85" i="129"/>
  <c r="C84" i="129"/>
  <c r="C83" i="129"/>
  <c r="C82" i="129"/>
  <c r="C81" i="129"/>
  <c r="D62" i="128"/>
  <c r="E62" i="128"/>
  <c r="F62" i="128"/>
  <c r="G62" i="128"/>
  <c r="D63" i="128"/>
  <c r="E63" i="128"/>
  <c r="F63" i="128"/>
  <c r="G63" i="128"/>
  <c r="C63" i="128"/>
  <c r="C62" i="128"/>
  <c r="D62" i="127"/>
  <c r="E62" i="127"/>
  <c r="F62" i="127"/>
  <c r="G62" i="127"/>
  <c r="D63" i="127"/>
  <c r="E63" i="127"/>
  <c r="F63" i="127"/>
  <c r="G63" i="127"/>
  <c r="C63" i="127"/>
  <c r="C62" i="127"/>
  <c r="D72" i="126"/>
  <c r="E72" i="126"/>
  <c r="F72" i="126"/>
  <c r="G72" i="126"/>
  <c r="D73" i="126"/>
  <c r="E73" i="126"/>
  <c r="F73" i="126"/>
  <c r="G73" i="126"/>
  <c r="D74" i="126"/>
  <c r="E74" i="126"/>
  <c r="F74" i="126"/>
  <c r="G74" i="126"/>
  <c r="D75" i="126"/>
  <c r="E75" i="126"/>
  <c r="F75" i="126"/>
  <c r="G75" i="126"/>
  <c r="C75" i="126"/>
  <c r="C74" i="126"/>
  <c r="C73" i="126"/>
  <c r="C72" i="126"/>
  <c r="D96" i="131"/>
  <c r="E96" i="131"/>
  <c r="F96" i="131"/>
  <c r="G96" i="131"/>
  <c r="D97" i="131"/>
  <c r="E97" i="131"/>
  <c r="F97" i="131"/>
  <c r="G97" i="131"/>
  <c r="D98" i="131"/>
  <c r="E98" i="131"/>
  <c r="F98" i="131"/>
  <c r="G98" i="131"/>
  <c r="D99" i="131"/>
  <c r="E99" i="131"/>
  <c r="F99" i="131"/>
  <c r="G99" i="131"/>
  <c r="D100" i="131"/>
  <c r="E100" i="131"/>
  <c r="F100" i="131"/>
  <c r="G100" i="131"/>
  <c r="D101" i="131"/>
  <c r="E101" i="131"/>
  <c r="F101" i="131"/>
  <c r="G101" i="131"/>
  <c r="D103" i="131"/>
  <c r="E103" i="131"/>
  <c r="F103" i="131"/>
  <c r="G103" i="131"/>
  <c r="D104" i="131"/>
  <c r="E104" i="131"/>
  <c r="F104" i="131"/>
  <c r="G104" i="131"/>
  <c r="C104" i="131"/>
  <c r="C103" i="131"/>
  <c r="C101" i="131"/>
  <c r="C100" i="131"/>
  <c r="C99" i="131"/>
  <c r="C97" i="131"/>
  <c r="C98" i="131"/>
  <c r="C96" i="131"/>
  <c r="G90" i="130"/>
  <c r="F90" i="130"/>
  <c r="E90" i="130"/>
  <c r="D90" i="130"/>
  <c r="D87" i="130"/>
  <c r="E87" i="130"/>
  <c r="F87" i="130"/>
  <c r="G87" i="130"/>
  <c r="D88" i="130"/>
  <c r="E88" i="130"/>
  <c r="F88" i="130"/>
  <c r="G88" i="130"/>
  <c r="D89" i="130"/>
  <c r="E89" i="130"/>
  <c r="F89" i="130"/>
  <c r="G89" i="130"/>
  <c r="D91" i="130"/>
  <c r="E91" i="130"/>
  <c r="F91" i="130"/>
  <c r="G91" i="130"/>
  <c r="D92" i="130"/>
  <c r="E92" i="130"/>
  <c r="F92" i="130"/>
  <c r="G92" i="130"/>
  <c r="C92" i="130"/>
  <c r="C91" i="130"/>
  <c r="C90" i="130"/>
  <c r="C89" i="130"/>
  <c r="C88" i="130"/>
  <c r="C87" i="130"/>
  <c r="D32" i="124"/>
  <c r="D46" i="124"/>
  <c r="D62" i="124"/>
  <c r="C32" i="124"/>
  <c r="C46" i="124"/>
  <c r="C62" i="124"/>
  <c r="D70" i="124"/>
  <c r="E32" i="124"/>
  <c r="E46" i="124"/>
  <c r="E62" i="124"/>
  <c r="E70" i="124"/>
  <c r="F32" i="124"/>
  <c r="F46" i="124"/>
  <c r="F62" i="124"/>
  <c r="F70" i="124"/>
  <c r="G32" i="124"/>
  <c r="G46" i="124"/>
  <c r="G62" i="124"/>
  <c r="G70" i="124"/>
  <c r="D33" i="124"/>
  <c r="D47" i="124"/>
  <c r="D63" i="124"/>
  <c r="C33" i="124"/>
  <c r="C47" i="124"/>
  <c r="C63" i="124"/>
  <c r="D71" i="124"/>
  <c r="E33" i="124"/>
  <c r="E47" i="124"/>
  <c r="E63" i="124"/>
  <c r="E71" i="124"/>
  <c r="F33" i="124"/>
  <c r="F47" i="124"/>
  <c r="F63" i="124"/>
  <c r="F71" i="124"/>
  <c r="G33" i="124"/>
  <c r="G47" i="124"/>
  <c r="G63" i="124"/>
  <c r="G71" i="124"/>
  <c r="D34" i="124"/>
  <c r="D48" i="124"/>
  <c r="D64" i="124"/>
  <c r="C34" i="124"/>
  <c r="C48" i="124"/>
  <c r="C64" i="124"/>
  <c r="D72" i="124"/>
  <c r="E34" i="124"/>
  <c r="E48" i="124"/>
  <c r="E64" i="124"/>
  <c r="E72" i="124"/>
  <c r="F34" i="124"/>
  <c r="F48" i="124"/>
  <c r="F64" i="124"/>
  <c r="F72" i="124"/>
  <c r="G34" i="124"/>
  <c r="G48" i="124"/>
  <c r="G64" i="124"/>
  <c r="G72" i="124"/>
  <c r="C72" i="124"/>
  <c r="C71" i="124"/>
  <c r="C70" i="124"/>
  <c r="C49" i="129"/>
  <c r="D49" i="129"/>
  <c r="E49" i="129"/>
  <c r="F49" i="129"/>
  <c r="G49" i="129"/>
  <c r="C50" i="129"/>
  <c r="D50" i="129"/>
  <c r="E50" i="129"/>
  <c r="F50" i="129"/>
  <c r="G50" i="129"/>
  <c r="C51" i="129"/>
  <c r="D51" i="129"/>
  <c r="E51" i="129"/>
  <c r="F51" i="129"/>
  <c r="G51" i="129"/>
  <c r="C52" i="129"/>
  <c r="D52" i="129"/>
  <c r="E52" i="129"/>
  <c r="F52" i="129"/>
  <c r="G52" i="129"/>
  <c r="C53" i="129"/>
  <c r="D53" i="129"/>
  <c r="E53" i="129"/>
  <c r="F53" i="129"/>
  <c r="G53" i="129"/>
  <c r="D48" i="129"/>
  <c r="E48" i="129"/>
  <c r="F48" i="129"/>
  <c r="G48" i="129"/>
  <c r="C48" i="129"/>
  <c r="C27" i="129"/>
  <c r="D27" i="129"/>
  <c r="E27" i="129"/>
  <c r="F27" i="129"/>
  <c r="G27" i="129"/>
  <c r="C28" i="129"/>
  <c r="D28" i="129"/>
  <c r="E28" i="129"/>
  <c r="F28" i="129"/>
  <c r="G28" i="129"/>
  <c r="C29" i="129"/>
  <c r="D29" i="129"/>
  <c r="E29" i="129"/>
  <c r="F29" i="129"/>
  <c r="G29" i="129"/>
  <c r="C30" i="129"/>
  <c r="D30" i="129"/>
  <c r="E30" i="129"/>
  <c r="F30" i="129"/>
  <c r="G30" i="129"/>
  <c r="C31" i="129"/>
  <c r="D31" i="129"/>
  <c r="E31" i="129"/>
  <c r="F31" i="129"/>
  <c r="G31" i="129"/>
  <c r="D26" i="129"/>
  <c r="E26" i="129"/>
  <c r="F26" i="129"/>
  <c r="G26" i="129"/>
  <c r="C26" i="129"/>
  <c r="C41" i="128"/>
  <c r="D41" i="128"/>
  <c r="E41" i="128"/>
  <c r="F41" i="128"/>
  <c r="G41" i="128"/>
  <c r="D40" i="128"/>
  <c r="E40" i="128"/>
  <c r="F40" i="128"/>
  <c r="G40" i="128"/>
  <c r="C40" i="128"/>
  <c r="C26" i="128"/>
  <c r="D26" i="128"/>
  <c r="E26" i="128"/>
  <c r="F26" i="128"/>
  <c r="G26" i="128"/>
  <c r="D25" i="128"/>
  <c r="E25" i="128"/>
  <c r="F25" i="128"/>
  <c r="G25" i="128"/>
  <c r="C25" i="128"/>
  <c r="C41" i="127"/>
  <c r="D41" i="127"/>
  <c r="E41" i="127"/>
  <c r="F41" i="127"/>
  <c r="G41" i="127"/>
  <c r="D40" i="127"/>
  <c r="E40" i="127"/>
  <c r="F40" i="127"/>
  <c r="G40" i="127"/>
  <c r="C40" i="127"/>
  <c r="C26" i="127"/>
  <c r="D26" i="127"/>
  <c r="E26" i="127"/>
  <c r="F26" i="127"/>
  <c r="G26" i="127"/>
  <c r="D25" i="127"/>
  <c r="E25" i="127"/>
  <c r="F25" i="127"/>
  <c r="G25" i="127"/>
  <c r="C25" i="127"/>
  <c r="C44" i="126"/>
  <c r="D44" i="126"/>
  <c r="E44" i="126"/>
  <c r="F44" i="126"/>
  <c r="G44" i="126"/>
  <c r="C45" i="126"/>
  <c r="D45" i="126"/>
  <c r="E45" i="126"/>
  <c r="F45" i="126"/>
  <c r="G45" i="126"/>
  <c r="C46" i="126"/>
  <c r="D46" i="126"/>
  <c r="E46" i="126"/>
  <c r="F46" i="126"/>
  <c r="G46" i="126"/>
  <c r="C47" i="126"/>
  <c r="D47" i="126"/>
  <c r="E47" i="126"/>
  <c r="F47" i="126"/>
  <c r="G47" i="126"/>
  <c r="D43" i="126"/>
  <c r="E43" i="126"/>
  <c r="F43" i="126"/>
  <c r="G43" i="126"/>
  <c r="C43" i="126"/>
  <c r="C26" i="126"/>
  <c r="D26" i="126"/>
  <c r="E26" i="126"/>
  <c r="F26" i="126"/>
  <c r="G26" i="126"/>
  <c r="C27" i="126"/>
  <c r="D27" i="126"/>
  <c r="E27" i="126"/>
  <c r="F27" i="126"/>
  <c r="G27" i="126"/>
  <c r="C28" i="126"/>
  <c r="D28" i="126"/>
  <c r="E28" i="126"/>
  <c r="F28" i="126"/>
  <c r="G28" i="126"/>
  <c r="C29" i="126"/>
  <c r="D29" i="126"/>
  <c r="E29" i="126"/>
  <c r="F29" i="126"/>
  <c r="G29" i="126"/>
  <c r="D25" i="126"/>
  <c r="E25" i="126"/>
  <c r="F25" i="126"/>
  <c r="G25" i="126"/>
  <c r="C25" i="126"/>
  <c r="C65" i="131"/>
  <c r="D65" i="131"/>
  <c r="E65" i="131"/>
  <c r="F65" i="131"/>
  <c r="G65" i="131"/>
  <c r="D64" i="131"/>
  <c r="E64" i="131"/>
  <c r="F64" i="131"/>
  <c r="G64" i="131"/>
  <c r="C64" i="131"/>
  <c r="C57" i="131"/>
  <c r="D57" i="131"/>
  <c r="E57" i="131"/>
  <c r="F57" i="131"/>
  <c r="G57" i="131"/>
  <c r="C58" i="131"/>
  <c r="D58" i="131"/>
  <c r="E58" i="131"/>
  <c r="F58" i="131"/>
  <c r="G58" i="131"/>
  <c r="C59" i="131"/>
  <c r="D59" i="131"/>
  <c r="E59" i="131"/>
  <c r="F59" i="131"/>
  <c r="G59" i="131"/>
  <c r="C60" i="131"/>
  <c r="D60" i="131"/>
  <c r="E60" i="131"/>
  <c r="F60" i="131"/>
  <c r="G60" i="131"/>
  <c r="C61" i="131"/>
  <c r="D61" i="131"/>
  <c r="E61" i="131"/>
  <c r="F61" i="131"/>
  <c r="G61" i="131"/>
  <c r="C62" i="131"/>
  <c r="D62" i="131"/>
  <c r="E62" i="131"/>
  <c r="F62" i="131"/>
  <c r="G62" i="131"/>
  <c r="D56" i="131"/>
  <c r="E56" i="131"/>
  <c r="F56" i="131"/>
  <c r="G56" i="131"/>
  <c r="C56" i="131"/>
  <c r="C39" i="131"/>
  <c r="D39" i="131"/>
  <c r="E39" i="131"/>
  <c r="F39" i="131"/>
  <c r="G39" i="131"/>
  <c r="D38" i="131"/>
  <c r="E38" i="131"/>
  <c r="F38" i="131"/>
  <c r="G38" i="131"/>
  <c r="C38" i="131"/>
  <c r="C31" i="131"/>
  <c r="D31" i="131"/>
  <c r="E31" i="131"/>
  <c r="F31" i="131"/>
  <c r="G31" i="131"/>
  <c r="C32" i="131"/>
  <c r="D32" i="131"/>
  <c r="E32" i="131"/>
  <c r="F32" i="131"/>
  <c r="G32" i="131"/>
  <c r="C33" i="131"/>
  <c r="D33" i="131"/>
  <c r="E33" i="131"/>
  <c r="F33" i="131"/>
  <c r="G33" i="131"/>
  <c r="C34" i="131"/>
  <c r="D34" i="131"/>
  <c r="E34" i="131"/>
  <c r="F34" i="131"/>
  <c r="G34" i="131"/>
  <c r="C35" i="131"/>
  <c r="D35" i="131"/>
  <c r="E35" i="131"/>
  <c r="F35" i="131"/>
  <c r="G35" i="131"/>
  <c r="C36" i="131"/>
  <c r="D36" i="131"/>
  <c r="E36" i="131"/>
  <c r="F36" i="131"/>
  <c r="G36" i="131"/>
  <c r="D30" i="131"/>
  <c r="E30" i="131"/>
  <c r="F30" i="131"/>
  <c r="G30" i="131"/>
  <c r="C30" i="131"/>
  <c r="H51" i="130"/>
  <c r="H52" i="130"/>
  <c r="H53" i="130"/>
  <c r="H54" i="130"/>
  <c r="H55" i="130"/>
  <c r="H56" i="130"/>
  <c r="C51" i="130"/>
  <c r="D51" i="130"/>
  <c r="E51" i="130"/>
  <c r="F51" i="130"/>
  <c r="G51" i="130"/>
  <c r="C52" i="130"/>
  <c r="D52" i="130"/>
  <c r="E52" i="130"/>
  <c r="F52" i="130"/>
  <c r="G52" i="130"/>
  <c r="C53" i="130"/>
  <c r="D53" i="130"/>
  <c r="E53" i="130"/>
  <c r="F53" i="130"/>
  <c r="G53" i="130"/>
  <c r="C54" i="130"/>
  <c r="D54" i="130"/>
  <c r="E54" i="130"/>
  <c r="F54" i="130"/>
  <c r="G54" i="130"/>
  <c r="C55" i="130"/>
  <c r="D55" i="130"/>
  <c r="E55" i="130"/>
  <c r="F55" i="130"/>
  <c r="G55" i="130"/>
  <c r="C56" i="130"/>
  <c r="D56" i="130"/>
  <c r="E56" i="130"/>
  <c r="F56" i="130"/>
  <c r="G56" i="130"/>
  <c r="D50" i="130"/>
  <c r="E50" i="130"/>
  <c r="F50" i="130"/>
  <c r="G50" i="130"/>
  <c r="C50" i="130"/>
  <c r="C28" i="130"/>
  <c r="D28" i="130"/>
  <c r="E28" i="130"/>
  <c r="F28" i="130"/>
  <c r="G28" i="130"/>
  <c r="C29" i="130"/>
  <c r="D29" i="130"/>
  <c r="E29" i="130"/>
  <c r="F29" i="130"/>
  <c r="G29" i="130"/>
  <c r="C30" i="130"/>
  <c r="D30" i="130"/>
  <c r="E30" i="130"/>
  <c r="F30" i="130"/>
  <c r="G30" i="130"/>
  <c r="C31" i="130"/>
  <c r="D31" i="130"/>
  <c r="E31" i="130"/>
  <c r="F31" i="130"/>
  <c r="G31" i="130"/>
  <c r="C32" i="130"/>
  <c r="D32" i="130"/>
  <c r="E32" i="130"/>
  <c r="F32" i="130"/>
  <c r="G32" i="130"/>
  <c r="C33" i="130"/>
  <c r="D33" i="130"/>
  <c r="E33" i="130"/>
  <c r="F33" i="130"/>
  <c r="G33" i="130"/>
  <c r="D27" i="130"/>
  <c r="E27" i="130"/>
  <c r="F27" i="130"/>
  <c r="G27" i="130"/>
  <c r="C27" i="130"/>
  <c r="C57" i="120"/>
  <c r="D57" i="120"/>
  <c r="E57" i="120"/>
  <c r="F57" i="120"/>
  <c r="G57" i="120"/>
  <c r="C52" i="120"/>
  <c r="D52" i="120"/>
  <c r="E52" i="120"/>
  <c r="F52" i="120"/>
  <c r="G52" i="120"/>
  <c r="C53" i="120"/>
  <c r="D53" i="120"/>
  <c r="E53" i="120"/>
  <c r="F53" i="120"/>
  <c r="G53" i="120"/>
  <c r="C54" i="120"/>
  <c r="D54" i="120"/>
  <c r="E54" i="120"/>
  <c r="F54" i="120"/>
  <c r="G54" i="120"/>
  <c r="C55" i="120"/>
  <c r="D55" i="120"/>
  <c r="E55" i="120"/>
  <c r="F55" i="120"/>
  <c r="G55" i="120"/>
  <c r="C56" i="120"/>
  <c r="D56" i="120"/>
  <c r="E56" i="120"/>
  <c r="F56" i="120"/>
  <c r="G56" i="120"/>
  <c r="D51" i="120"/>
  <c r="E51" i="120"/>
  <c r="F51" i="120"/>
  <c r="G51" i="120"/>
  <c r="C51" i="120"/>
  <c r="G65" i="126"/>
  <c r="F65" i="126"/>
  <c r="J13" i="126"/>
  <c r="I13" i="126"/>
  <c r="G13" i="126"/>
  <c r="F13" i="126"/>
  <c r="D13" i="126"/>
  <c r="C13" i="126"/>
  <c r="G64" i="126"/>
  <c r="F64" i="126"/>
  <c r="J12" i="126"/>
  <c r="I12" i="126"/>
  <c r="H12" i="126"/>
  <c r="G12" i="126"/>
  <c r="F12" i="126"/>
  <c r="E12" i="126"/>
  <c r="D12" i="126"/>
  <c r="C12" i="126"/>
  <c r="G91" i="131"/>
  <c r="F91" i="131"/>
  <c r="E91" i="131"/>
  <c r="D91" i="131"/>
  <c r="C91" i="131"/>
  <c r="G90" i="131"/>
  <c r="F90" i="131"/>
  <c r="E90" i="131"/>
  <c r="D90" i="131"/>
  <c r="C90" i="131"/>
  <c r="G87" i="131"/>
  <c r="F87" i="131"/>
  <c r="E87" i="131"/>
  <c r="D87" i="131"/>
  <c r="C87" i="131"/>
  <c r="G86" i="131"/>
  <c r="F86" i="131"/>
  <c r="E86" i="131"/>
  <c r="D86" i="131"/>
  <c r="C86" i="131"/>
  <c r="G85" i="131"/>
  <c r="F85" i="131"/>
  <c r="E85" i="131"/>
  <c r="D85" i="131"/>
  <c r="C85" i="131"/>
  <c r="G84" i="131"/>
  <c r="F84" i="131"/>
  <c r="E84" i="131"/>
  <c r="D84" i="131"/>
  <c r="C84" i="131"/>
  <c r="G83" i="131"/>
  <c r="F83" i="131"/>
  <c r="E83" i="131"/>
  <c r="D83" i="131"/>
  <c r="C83" i="131"/>
  <c r="G82" i="131"/>
  <c r="F82" i="131"/>
  <c r="E82" i="131"/>
  <c r="D82" i="131"/>
  <c r="C82" i="131"/>
  <c r="H91" i="131"/>
  <c r="H90" i="131"/>
  <c r="G37" i="131"/>
  <c r="G63" i="131"/>
  <c r="G89" i="131"/>
  <c r="C37" i="131"/>
  <c r="C63" i="131"/>
  <c r="C89" i="131"/>
  <c r="H89" i="131"/>
  <c r="F37" i="131"/>
  <c r="F63" i="131"/>
  <c r="F89" i="131"/>
  <c r="E37" i="131"/>
  <c r="E63" i="131"/>
  <c r="E89" i="131"/>
  <c r="D37" i="131"/>
  <c r="D63" i="131"/>
  <c r="D89" i="131"/>
  <c r="G88" i="131"/>
  <c r="C88" i="131"/>
  <c r="H36" i="131"/>
  <c r="H88" i="131"/>
  <c r="F88" i="131"/>
  <c r="E88" i="131"/>
  <c r="D88" i="131"/>
  <c r="H35" i="131"/>
  <c r="H87" i="131"/>
  <c r="H34" i="131"/>
  <c r="H86" i="131"/>
  <c r="H33" i="131"/>
  <c r="H59" i="131"/>
  <c r="H85" i="131"/>
  <c r="H32" i="131"/>
  <c r="H58" i="131"/>
  <c r="H84" i="131"/>
  <c r="H83" i="131"/>
  <c r="H82" i="131"/>
  <c r="G77" i="131"/>
  <c r="F77" i="131"/>
  <c r="E77" i="131"/>
  <c r="D77" i="131"/>
  <c r="C77" i="131"/>
  <c r="G76" i="131"/>
  <c r="F76" i="131"/>
  <c r="E76" i="131"/>
  <c r="D76" i="131"/>
  <c r="C76" i="131"/>
  <c r="G74" i="131"/>
  <c r="F74" i="131"/>
  <c r="E74" i="131"/>
  <c r="D74" i="131"/>
  <c r="C74" i="131"/>
  <c r="G73" i="131"/>
  <c r="F73" i="131"/>
  <c r="E73" i="131"/>
  <c r="D73" i="131"/>
  <c r="C73" i="131"/>
  <c r="G72" i="131"/>
  <c r="F72" i="131"/>
  <c r="E72" i="131"/>
  <c r="D72" i="131"/>
  <c r="C72" i="131"/>
  <c r="G71" i="131"/>
  <c r="F71" i="131"/>
  <c r="E71" i="131"/>
  <c r="D71" i="131"/>
  <c r="C71" i="131"/>
  <c r="G70" i="131"/>
  <c r="F70" i="131"/>
  <c r="E70" i="131"/>
  <c r="D70" i="131"/>
  <c r="C70" i="131"/>
  <c r="G69" i="131"/>
  <c r="F69" i="131"/>
  <c r="E69" i="131"/>
  <c r="D69" i="131"/>
  <c r="C69" i="131"/>
  <c r="H65" i="131"/>
  <c r="H64" i="131"/>
  <c r="H63" i="131"/>
  <c r="H57" i="131"/>
  <c r="H56" i="131"/>
  <c r="G51" i="131"/>
  <c r="F51" i="131"/>
  <c r="E51" i="131"/>
  <c r="D51" i="131"/>
  <c r="C51" i="131"/>
  <c r="G50" i="131"/>
  <c r="F50" i="131"/>
  <c r="E50" i="131"/>
  <c r="D50" i="131"/>
  <c r="C50" i="131"/>
  <c r="G48" i="131"/>
  <c r="F48" i="131"/>
  <c r="E48" i="131"/>
  <c r="D48" i="131"/>
  <c r="C48" i="131"/>
  <c r="G47" i="131"/>
  <c r="F47" i="131"/>
  <c r="E47" i="131"/>
  <c r="D47" i="131"/>
  <c r="C47" i="131"/>
  <c r="G46" i="131"/>
  <c r="F46" i="131"/>
  <c r="E46" i="131"/>
  <c r="D46" i="131"/>
  <c r="C46" i="131"/>
  <c r="G45" i="131"/>
  <c r="F45" i="131"/>
  <c r="E45" i="131"/>
  <c r="D45" i="131"/>
  <c r="C45" i="131"/>
  <c r="G44" i="131"/>
  <c r="F44" i="131"/>
  <c r="E44" i="131"/>
  <c r="D44" i="131"/>
  <c r="C44" i="131"/>
  <c r="G43" i="131"/>
  <c r="F43" i="131"/>
  <c r="E43" i="131"/>
  <c r="D43" i="131"/>
  <c r="C43" i="131"/>
  <c r="I39" i="131"/>
  <c r="H39" i="131"/>
  <c r="I38" i="131"/>
  <c r="H38" i="131"/>
  <c r="I37" i="131"/>
  <c r="H37" i="131"/>
  <c r="I36" i="131"/>
  <c r="I35" i="131"/>
  <c r="I34" i="131"/>
  <c r="I33" i="131"/>
  <c r="I32" i="131"/>
  <c r="I31" i="131"/>
  <c r="H31" i="131"/>
  <c r="I30" i="131"/>
  <c r="H30" i="131"/>
  <c r="J18" i="131"/>
  <c r="I18" i="131"/>
  <c r="H18" i="131"/>
  <c r="G18" i="131"/>
  <c r="F18" i="131"/>
  <c r="E18" i="131"/>
  <c r="D18" i="131"/>
  <c r="C18" i="131"/>
  <c r="J17" i="131"/>
  <c r="I17" i="131"/>
  <c r="H17" i="131"/>
  <c r="G17" i="131"/>
  <c r="F17" i="131"/>
  <c r="E17" i="131"/>
  <c r="D17" i="131"/>
  <c r="C17" i="131"/>
  <c r="J16" i="131"/>
  <c r="I16" i="131"/>
  <c r="H16" i="131"/>
  <c r="G16" i="131"/>
  <c r="F16" i="131"/>
  <c r="E16" i="131"/>
  <c r="D16" i="131"/>
  <c r="C16" i="131"/>
  <c r="J15" i="131"/>
  <c r="I15" i="131"/>
  <c r="H15" i="131"/>
  <c r="G15" i="131"/>
  <c r="F15" i="131"/>
  <c r="E15" i="131"/>
  <c r="D15" i="131"/>
  <c r="C15" i="131"/>
  <c r="J14" i="131"/>
  <c r="I14" i="131"/>
  <c r="H14" i="131"/>
  <c r="G14" i="131"/>
  <c r="F14" i="131"/>
  <c r="E14" i="131"/>
  <c r="D14" i="131"/>
  <c r="C14" i="131"/>
  <c r="J13" i="131"/>
  <c r="I13" i="131"/>
  <c r="H13" i="131"/>
  <c r="G13" i="131"/>
  <c r="F13" i="131"/>
  <c r="E13" i="131"/>
  <c r="D13" i="131"/>
  <c r="C13" i="131"/>
  <c r="J12" i="131"/>
  <c r="I12" i="131"/>
  <c r="H12" i="131"/>
  <c r="G12" i="131"/>
  <c r="F12" i="131"/>
  <c r="E12" i="131"/>
  <c r="D12" i="131"/>
  <c r="C12" i="131"/>
  <c r="J11" i="131"/>
  <c r="I11" i="131"/>
  <c r="H11" i="131"/>
  <c r="G11" i="131"/>
  <c r="F11" i="131"/>
  <c r="E11" i="131"/>
  <c r="D11" i="131"/>
  <c r="C11" i="131"/>
  <c r="J10" i="131"/>
  <c r="I10" i="131"/>
  <c r="H10" i="131"/>
  <c r="G10" i="131"/>
  <c r="F10" i="131"/>
  <c r="E10" i="131"/>
  <c r="D10" i="131"/>
  <c r="C10" i="131"/>
  <c r="J9" i="131"/>
  <c r="I9" i="131"/>
  <c r="H9" i="131"/>
  <c r="G9" i="131"/>
  <c r="F9" i="131"/>
  <c r="E9" i="131"/>
  <c r="D9" i="131"/>
  <c r="C9" i="131"/>
  <c r="C34" i="130"/>
  <c r="G79" i="130"/>
  <c r="F79" i="130"/>
  <c r="E79" i="130"/>
  <c r="D79" i="130"/>
  <c r="C79" i="130"/>
  <c r="G78" i="130"/>
  <c r="F78" i="130"/>
  <c r="E78" i="130"/>
  <c r="D78" i="130"/>
  <c r="C78" i="130"/>
  <c r="G77" i="130"/>
  <c r="F77" i="130"/>
  <c r="E77" i="130"/>
  <c r="D77" i="130"/>
  <c r="C77" i="130"/>
  <c r="G76" i="130"/>
  <c r="F76" i="130"/>
  <c r="E76" i="130"/>
  <c r="D76" i="130"/>
  <c r="C76" i="130"/>
  <c r="G75" i="130"/>
  <c r="F75" i="130"/>
  <c r="E75" i="130"/>
  <c r="D75" i="130"/>
  <c r="C75" i="130"/>
  <c r="G74" i="130"/>
  <c r="F74" i="130"/>
  <c r="E74" i="130"/>
  <c r="D74" i="130"/>
  <c r="C74" i="130"/>
  <c r="G73" i="130"/>
  <c r="F73" i="130"/>
  <c r="E73" i="130"/>
  <c r="D73" i="130"/>
  <c r="C73" i="130"/>
  <c r="G34" i="130"/>
  <c r="G57" i="130"/>
  <c r="G80" i="130"/>
  <c r="C57" i="130"/>
  <c r="C80" i="130"/>
  <c r="H80" i="130"/>
  <c r="F34" i="130"/>
  <c r="F57" i="130"/>
  <c r="F80" i="130"/>
  <c r="E34" i="130"/>
  <c r="E57" i="130"/>
  <c r="E80" i="130"/>
  <c r="D34" i="130"/>
  <c r="D57" i="130"/>
  <c r="D80" i="130"/>
  <c r="H33" i="130"/>
  <c r="H79" i="130"/>
  <c r="H32" i="130"/>
  <c r="H78" i="130"/>
  <c r="H31" i="130"/>
  <c r="H77" i="130"/>
  <c r="H30" i="130"/>
  <c r="H76" i="130"/>
  <c r="H29" i="130"/>
  <c r="H75" i="130"/>
  <c r="H74" i="130"/>
  <c r="H73" i="130"/>
  <c r="G66" i="130"/>
  <c r="F66" i="130"/>
  <c r="E66" i="130"/>
  <c r="D66" i="130"/>
  <c r="C66" i="130"/>
  <c r="G65" i="130"/>
  <c r="F65" i="130"/>
  <c r="E65" i="130"/>
  <c r="D65" i="130"/>
  <c r="C65" i="130"/>
  <c r="G64" i="130"/>
  <c r="F64" i="130"/>
  <c r="E64" i="130"/>
  <c r="D64" i="130"/>
  <c r="C64" i="130"/>
  <c r="G63" i="130"/>
  <c r="F63" i="130"/>
  <c r="E63" i="130"/>
  <c r="D63" i="130"/>
  <c r="C63" i="130"/>
  <c r="G62" i="130"/>
  <c r="F62" i="130"/>
  <c r="E62" i="130"/>
  <c r="D62" i="130"/>
  <c r="C62" i="130"/>
  <c r="G61" i="130"/>
  <c r="F61" i="130"/>
  <c r="E61" i="130"/>
  <c r="D61" i="130"/>
  <c r="C61" i="130"/>
  <c r="I57" i="130"/>
  <c r="H57" i="130"/>
  <c r="I56" i="130"/>
  <c r="I55" i="130"/>
  <c r="I54" i="130"/>
  <c r="I53" i="130"/>
  <c r="I52" i="130"/>
  <c r="I51" i="130"/>
  <c r="I50" i="130"/>
  <c r="H50" i="130"/>
  <c r="G43" i="130"/>
  <c r="F43" i="130"/>
  <c r="E43" i="130"/>
  <c r="D43" i="130"/>
  <c r="C43" i="130"/>
  <c r="G42" i="130"/>
  <c r="F42" i="130"/>
  <c r="E42" i="130"/>
  <c r="D42" i="130"/>
  <c r="C42" i="130"/>
  <c r="G41" i="130"/>
  <c r="F41" i="130"/>
  <c r="E41" i="130"/>
  <c r="D41" i="130"/>
  <c r="C41" i="130"/>
  <c r="G40" i="130"/>
  <c r="F40" i="130"/>
  <c r="E40" i="130"/>
  <c r="D40" i="130"/>
  <c r="C40" i="130"/>
  <c r="G39" i="130"/>
  <c r="F39" i="130"/>
  <c r="E39" i="130"/>
  <c r="D39" i="130"/>
  <c r="C39" i="130"/>
  <c r="G38" i="130"/>
  <c r="F38" i="130"/>
  <c r="E38" i="130"/>
  <c r="D38" i="130"/>
  <c r="C38" i="130"/>
  <c r="I34" i="130"/>
  <c r="H34" i="130"/>
  <c r="I33" i="130"/>
  <c r="I32" i="130"/>
  <c r="I31" i="130"/>
  <c r="I30" i="130"/>
  <c r="I29" i="130"/>
  <c r="I28" i="130"/>
  <c r="H28" i="130"/>
  <c r="I27" i="130"/>
  <c r="H27" i="130"/>
  <c r="J16" i="130"/>
  <c r="I16" i="130"/>
  <c r="H16" i="130"/>
  <c r="G16" i="130"/>
  <c r="F16" i="130"/>
  <c r="E16" i="130"/>
  <c r="D16" i="130"/>
  <c r="C16" i="130"/>
  <c r="J15" i="130"/>
  <c r="I15" i="130"/>
  <c r="H15" i="130"/>
  <c r="G15" i="130"/>
  <c r="F15" i="130"/>
  <c r="E15" i="130"/>
  <c r="D15" i="130"/>
  <c r="C15" i="130"/>
  <c r="J14" i="130"/>
  <c r="I14" i="130"/>
  <c r="H14" i="130"/>
  <c r="G14" i="130"/>
  <c r="F14" i="130"/>
  <c r="E14" i="130"/>
  <c r="D14" i="130"/>
  <c r="C14" i="130"/>
  <c r="J13" i="130"/>
  <c r="I13" i="130"/>
  <c r="H13" i="130"/>
  <c r="G13" i="130"/>
  <c r="F13" i="130"/>
  <c r="E13" i="130"/>
  <c r="D13" i="130"/>
  <c r="C13" i="130"/>
  <c r="J12" i="130"/>
  <c r="I12" i="130"/>
  <c r="H12" i="130"/>
  <c r="G12" i="130"/>
  <c r="F12" i="130"/>
  <c r="E12" i="130"/>
  <c r="D12" i="130"/>
  <c r="C12" i="130"/>
  <c r="J11" i="130"/>
  <c r="I11" i="130"/>
  <c r="H11" i="130"/>
  <c r="G11" i="130"/>
  <c r="F11" i="130"/>
  <c r="E11" i="130"/>
  <c r="D11" i="130"/>
  <c r="C11" i="130"/>
  <c r="J10" i="130"/>
  <c r="I10" i="130"/>
  <c r="H10" i="130"/>
  <c r="G10" i="130"/>
  <c r="F10" i="130"/>
  <c r="E10" i="130"/>
  <c r="D10" i="130"/>
  <c r="C10" i="130"/>
  <c r="J9" i="130"/>
  <c r="I9" i="130"/>
  <c r="H9" i="130"/>
  <c r="G9" i="130"/>
  <c r="F9" i="130"/>
  <c r="E9" i="130"/>
  <c r="D9" i="130"/>
  <c r="C9" i="130"/>
  <c r="G75" i="129"/>
  <c r="F75" i="129"/>
  <c r="E75" i="129"/>
  <c r="D75" i="129"/>
  <c r="C75" i="129"/>
  <c r="G74" i="129"/>
  <c r="F74" i="129"/>
  <c r="E74" i="129"/>
  <c r="D74" i="129"/>
  <c r="C74" i="129"/>
  <c r="G73" i="129"/>
  <c r="F73" i="129"/>
  <c r="E73" i="129"/>
  <c r="D73" i="129"/>
  <c r="C73" i="129"/>
  <c r="G72" i="129"/>
  <c r="F72" i="129"/>
  <c r="E72" i="129"/>
  <c r="D72" i="129"/>
  <c r="C72" i="129"/>
  <c r="G71" i="129"/>
  <c r="F71" i="129"/>
  <c r="E71" i="129"/>
  <c r="D71" i="129"/>
  <c r="C71" i="129"/>
  <c r="G70" i="129"/>
  <c r="F70" i="129"/>
  <c r="E70" i="129"/>
  <c r="D70" i="129"/>
  <c r="C70" i="129"/>
  <c r="G32" i="129"/>
  <c r="G54" i="129"/>
  <c r="G76" i="129"/>
  <c r="C32" i="129"/>
  <c r="C54" i="129"/>
  <c r="C76" i="129"/>
  <c r="H76" i="129"/>
  <c r="F32" i="129"/>
  <c r="F54" i="129"/>
  <c r="F76" i="129"/>
  <c r="E32" i="129"/>
  <c r="E54" i="129"/>
  <c r="E76" i="129"/>
  <c r="D32" i="129"/>
  <c r="D54" i="129"/>
  <c r="D76" i="129"/>
  <c r="H31" i="129"/>
  <c r="H75" i="129"/>
  <c r="H30" i="129"/>
  <c r="H52" i="129"/>
  <c r="H74" i="129"/>
  <c r="H29" i="129"/>
  <c r="H51" i="129"/>
  <c r="H73" i="129"/>
  <c r="H28" i="129"/>
  <c r="H50" i="129"/>
  <c r="H72" i="129"/>
  <c r="H71" i="129"/>
  <c r="H70" i="129"/>
  <c r="G63" i="129"/>
  <c r="F63" i="129"/>
  <c r="E63" i="129"/>
  <c r="D63" i="129"/>
  <c r="C63" i="129"/>
  <c r="G62" i="129"/>
  <c r="F62" i="129"/>
  <c r="E62" i="129"/>
  <c r="D62" i="129"/>
  <c r="C62" i="129"/>
  <c r="G61" i="129"/>
  <c r="F61" i="129"/>
  <c r="E61" i="129"/>
  <c r="D61" i="129"/>
  <c r="C61" i="129"/>
  <c r="G60" i="129"/>
  <c r="F60" i="129"/>
  <c r="E60" i="129"/>
  <c r="D60" i="129"/>
  <c r="C60" i="129"/>
  <c r="G59" i="129"/>
  <c r="F59" i="129"/>
  <c r="E59" i="129"/>
  <c r="D59" i="129"/>
  <c r="C59" i="129"/>
  <c r="G58" i="129"/>
  <c r="F58" i="129"/>
  <c r="E58" i="129"/>
  <c r="D58" i="129"/>
  <c r="C58" i="129"/>
  <c r="I54" i="129"/>
  <c r="H54" i="129"/>
  <c r="I53" i="129"/>
  <c r="I52" i="129"/>
  <c r="I51" i="129"/>
  <c r="I50" i="129"/>
  <c r="I49" i="129"/>
  <c r="H49" i="129"/>
  <c r="I48" i="129"/>
  <c r="H48" i="129"/>
  <c r="G41" i="129"/>
  <c r="F41" i="129"/>
  <c r="E41" i="129"/>
  <c r="D41" i="129"/>
  <c r="C41" i="129"/>
  <c r="G40" i="129"/>
  <c r="F40" i="129"/>
  <c r="E40" i="129"/>
  <c r="D40" i="129"/>
  <c r="C40" i="129"/>
  <c r="G39" i="129"/>
  <c r="F39" i="129"/>
  <c r="E39" i="129"/>
  <c r="D39" i="129"/>
  <c r="C39" i="129"/>
  <c r="G38" i="129"/>
  <c r="F38" i="129"/>
  <c r="E38" i="129"/>
  <c r="D38" i="129"/>
  <c r="C38" i="129"/>
  <c r="G37" i="129"/>
  <c r="F37" i="129"/>
  <c r="E37" i="129"/>
  <c r="D37" i="129"/>
  <c r="C37" i="129"/>
  <c r="G36" i="129"/>
  <c r="F36" i="129"/>
  <c r="E36" i="129"/>
  <c r="D36" i="129"/>
  <c r="C36" i="129"/>
  <c r="I32" i="129"/>
  <c r="H32" i="129"/>
  <c r="I31" i="129"/>
  <c r="I30" i="129"/>
  <c r="I29" i="129"/>
  <c r="I28" i="129"/>
  <c r="I27" i="129"/>
  <c r="H27" i="129"/>
  <c r="I26" i="129"/>
  <c r="H26" i="129"/>
  <c r="J15" i="129"/>
  <c r="I15" i="129"/>
  <c r="H15" i="129"/>
  <c r="G15" i="129"/>
  <c r="F15" i="129"/>
  <c r="E15" i="129"/>
  <c r="D15" i="129"/>
  <c r="C15" i="129"/>
  <c r="J14" i="129"/>
  <c r="I14" i="129"/>
  <c r="H14" i="129"/>
  <c r="G14" i="129"/>
  <c r="F14" i="129"/>
  <c r="E14" i="129"/>
  <c r="D14" i="129"/>
  <c r="C14" i="129"/>
  <c r="J13" i="129"/>
  <c r="I13" i="129"/>
  <c r="H13" i="129"/>
  <c r="G13" i="129"/>
  <c r="F13" i="129"/>
  <c r="E13" i="129"/>
  <c r="D13" i="129"/>
  <c r="C13" i="129"/>
  <c r="J12" i="129"/>
  <c r="I12" i="129"/>
  <c r="H12" i="129"/>
  <c r="G12" i="129"/>
  <c r="F12" i="129"/>
  <c r="E12" i="129"/>
  <c r="D12" i="129"/>
  <c r="C12" i="129"/>
  <c r="J11" i="129"/>
  <c r="I11" i="129"/>
  <c r="H11" i="129"/>
  <c r="G11" i="129"/>
  <c r="F11" i="129"/>
  <c r="E11" i="129"/>
  <c r="D11" i="129"/>
  <c r="C11" i="129"/>
  <c r="J10" i="129"/>
  <c r="I10" i="129"/>
  <c r="H10" i="129"/>
  <c r="G10" i="129"/>
  <c r="F10" i="129"/>
  <c r="E10" i="129"/>
  <c r="D10" i="129"/>
  <c r="C10" i="129"/>
  <c r="J9" i="129"/>
  <c r="I9" i="129"/>
  <c r="H9" i="129"/>
  <c r="G9" i="129"/>
  <c r="F9" i="129"/>
  <c r="E9" i="129"/>
  <c r="D9" i="129"/>
  <c r="C9" i="129"/>
  <c r="G56" i="128"/>
  <c r="F56" i="128"/>
  <c r="E56" i="128"/>
  <c r="D56" i="128"/>
  <c r="C56" i="128"/>
  <c r="G55" i="128"/>
  <c r="F55" i="128"/>
  <c r="E55" i="128"/>
  <c r="D55" i="128"/>
  <c r="C55" i="128"/>
  <c r="G27" i="128"/>
  <c r="G42" i="128"/>
  <c r="G57" i="128"/>
  <c r="C27" i="128"/>
  <c r="C42" i="128"/>
  <c r="C57" i="128"/>
  <c r="I57" i="128"/>
  <c r="H57" i="128"/>
  <c r="F27" i="128"/>
  <c r="F42" i="128"/>
  <c r="F57" i="128"/>
  <c r="E27" i="128"/>
  <c r="E42" i="128"/>
  <c r="E57" i="128"/>
  <c r="D27" i="128"/>
  <c r="D42" i="128"/>
  <c r="D57" i="128"/>
  <c r="I56" i="128"/>
  <c r="H56" i="128"/>
  <c r="I55" i="128"/>
  <c r="H55" i="128"/>
  <c r="G47" i="128"/>
  <c r="F47" i="128"/>
  <c r="E47" i="128"/>
  <c r="D47" i="128"/>
  <c r="C47" i="128"/>
  <c r="G46" i="128"/>
  <c r="F46" i="128"/>
  <c r="E46" i="128"/>
  <c r="D46" i="128"/>
  <c r="C46" i="128"/>
  <c r="I42" i="128"/>
  <c r="H42" i="128"/>
  <c r="I41" i="128"/>
  <c r="H41" i="128"/>
  <c r="I40" i="128"/>
  <c r="H40" i="128"/>
  <c r="G32" i="128"/>
  <c r="F32" i="128"/>
  <c r="E32" i="128"/>
  <c r="D32" i="128"/>
  <c r="C32" i="128"/>
  <c r="G31" i="128"/>
  <c r="F31" i="128"/>
  <c r="E31" i="128"/>
  <c r="D31" i="128"/>
  <c r="C31" i="128"/>
  <c r="I27" i="128"/>
  <c r="H27" i="128"/>
  <c r="I26" i="128"/>
  <c r="H26" i="128"/>
  <c r="I25" i="128"/>
  <c r="H25" i="128"/>
  <c r="J11" i="128"/>
  <c r="I11" i="128"/>
  <c r="H11" i="128"/>
  <c r="G11" i="128"/>
  <c r="F11" i="128"/>
  <c r="E11" i="128"/>
  <c r="D11" i="128"/>
  <c r="C11" i="128"/>
  <c r="J10" i="128"/>
  <c r="I10" i="128"/>
  <c r="H10" i="128"/>
  <c r="G10" i="128"/>
  <c r="F10" i="128"/>
  <c r="E10" i="128"/>
  <c r="D10" i="128"/>
  <c r="C10" i="128"/>
  <c r="J9" i="128"/>
  <c r="I9" i="128"/>
  <c r="H9" i="128"/>
  <c r="G9" i="128"/>
  <c r="F9" i="128"/>
  <c r="E9" i="128"/>
  <c r="D9" i="128"/>
  <c r="C9" i="128"/>
  <c r="G56" i="127"/>
  <c r="F56" i="127"/>
  <c r="E56" i="127"/>
  <c r="D56" i="127"/>
  <c r="C56" i="127"/>
  <c r="G55" i="127"/>
  <c r="F55" i="127"/>
  <c r="E55" i="127"/>
  <c r="D55" i="127"/>
  <c r="C55" i="127"/>
  <c r="G27" i="127"/>
  <c r="G42" i="127"/>
  <c r="G57" i="127"/>
  <c r="C27" i="127"/>
  <c r="C42" i="127"/>
  <c r="C57" i="127"/>
  <c r="H57" i="127"/>
  <c r="F27" i="127"/>
  <c r="F42" i="127"/>
  <c r="F57" i="127"/>
  <c r="E27" i="127"/>
  <c r="E42" i="127"/>
  <c r="E57" i="127"/>
  <c r="D27" i="127"/>
  <c r="D42" i="127"/>
  <c r="D57" i="127"/>
  <c r="H56" i="127"/>
  <c r="H55" i="127"/>
  <c r="G47" i="127"/>
  <c r="F47" i="127"/>
  <c r="E47" i="127"/>
  <c r="D47" i="127"/>
  <c r="C47" i="127"/>
  <c r="G46" i="127"/>
  <c r="F46" i="127"/>
  <c r="E46" i="127"/>
  <c r="D46" i="127"/>
  <c r="C46" i="127"/>
  <c r="I42" i="127"/>
  <c r="H42" i="127"/>
  <c r="I41" i="127"/>
  <c r="H41" i="127"/>
  <c r="I40" i="127"/>
  <c r="H40" i="127"/>
  <c r="G32" i="127"/>
  <c r="F32" i="127"/>
  <c r="E32" i="127"/>
  <c r="D32" i="127"/>
  <c r="C32" i="127"/>
  <c r="G31" i="127"/>
  <c r="F31" i="127"/>
  <c r="E31" i="127"/>
  <c r="D31" i="127"/>
  <c r="C31" i="127"/>
  <c r="I27" i="127"/>
  <c r="H27" i="127"/>
  <c r="I26" i="127"/>
  <c r="H26" i="127"/>
  <c r="I25" i="127"/>
  <c r="H25" i="127"/>
  <c r="J11" i="127"/>
  <c r="I11" i="127"/>
  <c r="H11" i="127"/>
  <c r="G11" i="127"/>
  <c r="F11" i="127"/>
  <c r="E11" i="127"/>
  <c r="D11" i="127"/>
  <c r="C11" i="127"/>
  <c r="J10" i="127"/>
  <c r="I10" i="127"/>
  <c r="H10" i="127"/>
  <c r="G10" i="127"/>
  <c r="F10" i="127"/>
  <c r="E10" i="127"/>
  <c r="D10" i="127"/>
  <c r="C10" i="127"/>
  <c r="J9" i="127"/>
  <c r="I9" i="127"/>
  <c r="H9" i="127"/>
  <c r="G9" i="127"/>
  <c r="F9" i="127"/>
  <c r="E9" i="127"/>
  <c r="D9" i="127"/>
  <c r="C9" i="127"/>
  <c r="E64" i="126"/>
  <c r="D64" i="126"/>
  <c r="C64" i="126"/>
  <c r="G63" i="126"/>
  <c r="F63" i="126"/>
  <c r="E63" i="126"/>
  <c r="D63" i="126"/>
  <c r="C63" i="126"/>
  <c r="G62" i="126"/>
  <c r="F62" i="126"/>
  <c r="E62" i="126"/>
  <c r="D62" i="126"/>
  <c r="C62" i="126"/>
  <c r="G61" i="126"/>
  <c r="F61" i="126"/>
  <c r="E61" i="126"/>
  <c r="D61" i="126"/>
  <c r="C61" i="126"/>
  <c r="G30" i="126"/>
  <c r="G48" i="126"/>
  <c r="G66" i="126"/>
  <c r="C30" i="126"/>
  <c r="C48" i="126"/>
  <c r="C66" i="126"/>
  <c r="H66" i="126"/>
  <c r="F30" i="126"/>
  <c r="F48" i="126"/>
  <c r="F66" i="126"/>
  <c r="E30" i="126"/>
  <c r="E48" i="126"/>
  <c r="E66" i="126"/>
  <c r="D30" i="126"/>
  <c r="D48" i="126"/>
  <c r="D66" i="126"/>
  <c r="C65" i="126"/>
  <c r="H65" i="126"/>
  <c r="E65" i="126"/>
  <c r="D65" i="126"/>
  <c r="H64" i="126"/>
  <c r="H63" i="126"/>
  <c r="H62" i="126"/>
  <c r="H61" i="126"/>
  <c r="G55" i="126"/>
  <c r="F55" i="126"/>
  <c r="E55" i="126"/>
  <c r="D55" i="126"/>
  <c r="C55" i="126"/>
  <c r="G54" i="126"/>
  <c r="F54" i="126"/>
  <c r="E54" i="126"/>
  <c r="D54" i="126"/>
  <c r="C54" i="126"/>
  <c r="G53" i="126"/>
  <c r="F53" i="126"/>
  <c r="E53" i="126"/>
  <c r="D53" i="126"/>
  <c r="C53" i="126"/>
  <c r="G52" i="126"/>
  <c r="F52" i="126"/>
  <c r="E52" i="126"/>
  <c r="D52" i="126"/>
  <c r="C52" i="126"/>
  <c r="I48" i="126"/>
  <c r="H48" i="126"/>
  <c r="H47" i="126"/>
  <c r="I46" i="126"/>
  <c r="H46" i="126"/>
  <c r="I45" i="126"/>
  <c r="H45" i="126"/>
  <c r="I44" i="126"/>
  <c r="H44" i="126"/>
  <c r="I43" i="126"/>
  <c r="H43" i="126"/>
  <c r="G37" i="126"/>
  <c r="F37" i="126"/>
  <c r="E37" i="126"/>
  <c r="D37" i="126"/>
  <c r="C37" i="126"/>
  <c r="G36" i="126"/>
  <c r="F36" i="126"/>
  <c r="E36" i="126"/>
  <c r="D36" i="126"/>
  <c r="C36" i="126"/>
  <c r="G35" i="126"/>
  <c r="F35" i="126"/>
  <c r="E35" i="126"/>
  <c r="D35" i="126"/>
  <c r="C35" i="126"/>
  <c r="G34" i="126"/>
  <c r="F34" i="126"/>
  <c r="E34" i="126"/>
  <c r="D34" i="126"/>
  <c r="C34" i="126"/>
  <c r="I30" i="126"/>
  <c r="H30" i="126"/>
  <c r="H29" i="126"/>
  <c r="I28" i="126"/>
  <c r="H28" i="126"/>
  <c r="I27" i="126"/>
  <c r="H27" i="126"/>
  <c r="I26" i="126"/>
  <c r="H26" i="126"/>
  <c r="I25" i="126"/>
  <c r="H25" i="126"/>
  <c r="J14" i="126"/>
  <c r="I14" i="126"/>
  <c r="H14" i="126"/>
  <c r="G14" i="126"/>
  <c r="F14" i="126"/>
  <c r="E14" i="126"/>
  <c r="D14" i="126"/>
  <c r="C14" i="126"/>
  <c r="J11" i="126"/>
  <c r="I11" i="126"/>
  <c r="H11" i="126"/>
  <c r="G11" i="126"/>
  <c r="F11" i="126"/>
  <c r="E11" i="126"/>
  <c r="D11" i="126"/>
  <c r="C11" i="126"/>
  <c r="J10" i="126"/>
  <c r="I10" i="126"/>
  <c r="H10" i="126"/>
  <c r="G10" i="126"/>
  <c r="F10" i="126"/>
  <c r="E10" i="126"/>
  <c r="D10" i="126"/>
  <c r="C10" i="126"/>
  <c r="J9" i="126"/>
  <c r="I9" i="126"/>
  <c r="H9" i="126"/>
  <c r="G9" i="126"/>
  <c r="F9" i="126"/>
  <c r="E9" i="126"/>
  <c r="D9" i="126"/>
  <c r="C9" i="126"/>
  <c r="G35" i="124"/>
  <c r="G49" i="124"/>
  <c r="G65" i="124"/>
  <c r="C35" i="124"/>
  <c r="C49" i="124"/>
  <c r="C65" i="124"/>
  <c r="H65" i="124"/>
  <c r="F35" i="124"/>
  <c r="F49" i="124"/>
  <c r="F65" i="124"/>
  <c r="E35" i="124"/>
  <c r="E49" i="124"/>
  <c r="E65" i="124"/>
  <c r="D35" i="124"/>
  <c r="D49" i="124"/>
  <c r="D65" i="124"/>
  <c r="H64" i="124"/>
  <c r="H63" i="124"/>
  <c r="H62" i="124"/>
  <c r="G55" i="124"/>
  <c r="F55" i="124"/>
  <c r="E55" i="124"/>
  <c r="D55" i="124"/>
  <c r="C55" i="124"/>
  <c r="G54" i="124"/>
  <c r="F54" i="124"/>
  <c r="E54" i="124"/>
  <c r="D54" i="124"/>
  <c r="C54" i="124"/>
  <c r="G53" i="124"/>
  <c r="F53" i="124"/>
  <c r="E53" i="124"/>
  <c r="D53" i="124"/>
  <c r="C53" i="124"/>
  <c r="I49" i="124"/>
  <c r="H49" i="124"/>
  <c r="I48" i="124"/>
  <c r="H48" i="124"/>
  <c r="I47" i="124"/>
  <c r="H47" i="124"/>
  <c r="I46" i="124"/>
  <c r="H46" i="124"/>
  <c r="G41" i="124"/>
  <c r="F41" i="124"/>
  <c r="E41" i="124"/>
  <c r="D41" i="124"/>
  <c r="C41" i="124"/>
  <c r="G40" i="124"/>
  <c r="F40" i="124"/>
  <c r="E40" i="124"/>
  <c r="D40" i="124"/>
  <c r="C40" i="124"/>
  <c r="G39" i="124"/>
  <c r="F39" i="124"/>
  <c r="E39" i="124"/>
  <c r="D39" i="124"/>
  <c r="C39" i="124"/>
  <c r="I35" i="124"/>
  <c r="H35" i="124"/>
  <c r="I34" i="124"/>
  <c r="H34" i="124"/>
  <c r="I33" i="124"/>
  <c r="H33" i="124"/>
  <c r="I32" i="124"/>
  <c r="H32" i="124"/>
  <c r="AB10" i="124"/>
  <c r="AB11" i="124"/>
  <c r="AB12" i="124"/>
  <c r="AA10" i="124"/>
  <c r="AA11" i="124"/>
  <c r="AA12" i="124"/>
  <c r="Z10" i="124"/>
  <c r="Z11" i="124"/>
  <c r="Z12" i="124"/>
  <c r="Y10" i="124"/>
  <c r="Y11" i="124"/>
  <c r="Y12" i="124"/>
  <c r="X10" i="124"/>
  <c r="X11" i="124"/>
  <c r="X12" i="124"/>
  <c r="J12" i="124"/>
  <c r="I12" i="124"/>
  <c r="H12" i="124"/>
  <c r="G12" i="124"/>
  <c r="F12" i="124"/>
  <c r="E12" i="124"/>
  <c r="D12" i="124"/>
  <c r="C12" i="124"/>
  <c r="J11" i="124"/>
  <c r="I11" i="124"/>
  <c r="H11" i="124"/>
  <c r="G11" i="124"/>
  <c r="F11" i="124"/>
  <c r="E11" i="124"/>
  <c r="D11" i="124"/>
  <c r="C11" i="124"/>
  <c r="J10" i="124"/>
  <c r="I10" i="124"/>
  <c r="H10" i="124"/>
  <c r="G10" i="124"/>
  <c r="F10" i="124"/>
  <c r="E10" i="124"/>
  <c r="D10" i="124"/>
  <c r="C10" i="124"/>
  <c r="J9" i="124"/>
  <c r="I9" i="124"/>
  <c r="H9" i="124"/>
  <c r="G9" i="124"/>
  <c r="F9" i="124"/>
  <c r="E9" i="124"/>
  <c r="D9" i="124"/>
  <c r="C9" i="124"/>
  <c r="C25" i="122"/>
  <c r="D25" i="122"/>
  <c r="E25" i="122"/>
  <c r="F25" i="122"/>
  <c r="G25" i="122"/>
  <c r="H25" i="122"/>
  <c r="I25" i="122"/>
  <c r="J25" i="122"/>
  <c r="K25" i="122"/>
  <c r="L25" i="122"/>
  <c r="M25" i="122"/>
  <c r="N25" i="122"/>
  <c r="O25" i="122"/>
  <c r="P25" i="122"/>
  <c r="Q25" i="122"/>
  <c r="R25" i="122"/>
  <c r="S25" i="122"/>
  <c r="T25" i="122"/>
  <c r="U25" i="122"/>
  <c r="V25" i="122"/>
  <c r="W25" i="122"/>
  <c r="X25" i="122"/>
  <c r="Y25" i="122"/>
  <c r="Z25" i="122"/>
  <c r="C26" i="122"/>
  <c r="D26" i="122"/>
  <c r="E26" i="122"/>
  <c r="F26" i="122"/>
  <c r="G26" i="122"/>
  <c r="H26" i="122"/>
  <c r="I26" i="122"/>
  <c r="J26" i="122"/>
  <c r="K26" i="122"/>
  <c r="L26" i="122"/>
  <c r="M26" i="122"/>
  <c r="N26" i="122"/>
  <c r="O26" i="122"/>
  <c r="P26" i="122"/>
  <c r="Q26" i="122"/>
  <c r="R26" i="122"/>
  <c r="S26" i="122"/>
  <c r="T26" i="122"/>
  <c r="U26" i="122"/>
  <c r="V26" i="122"/>
  <c r="W26" i="122"/>
  <c r="X26" i="122"/>
  <c r="Y26" i="122"/>
  <c r="Z26" i="122"/>
  <c r="C27" i="122"/>
  <c r="D27" i="122"/>
  <c r="E27" i="122"/>
  <c r="F27" i="122"/>
  <c r="G27" i="122"/>
  <c r="H27" i="122"/>
  <c r="I27" i="122"/>
  <c r="J27" i="122"/>
  <c r="K27" i="122"/>
  <c r="L27" i="122"/>
  <c r="M27" i="122"/>
  <c r="N27" i="122"/>
  <c r="O27" i="122"/>
  <c r="P27" i="122"/>
  <c r="Q27" i="122"/>
  <c r="R27" i="122"/>
  <c r="S27" i="122"/>
  <c r="T27" i="122"/>
  <c r="U27" i="122"/>
  <c r="V27" i="122"/>
  <c r="W27" i="122"/>
  <c r="X27" i="122"/>
  <c r="Y27" i="122"/>
  <c r="Z27" i="122"/>
  <c r="C28" i="122"/>
  <c r="D28" i="122"/>
  <c r="E28" i="122"/>
  <c r="F28" i="122"/>
  <c r="G28" i="122"/>
  <c r="H28" i="122"/>
  <c r="I28" i="122"/>
  <c r="J28" i="122"/>
  <c r="K28" i="122"/>
  <c r="L28" i="122"/>
  <c r="M28" i="122"/>
  <c r="N28" i="122"/>
  <c r="O28" i="122"/>
  <c r="P28" i="122"/>
  <c r="Q28" i="122"/>
  <c r="R28" i="122"/>
  <c r="S28" i="122"/>
  <c r="T28" i="122"/>
  <c r="U28" i="122"/>
  <c r="V28" i="122"/>
  <c r="W28" i="122"/>
  <c r="X28" i="122"/>
  <c r="Y28" i="122"/>
  <c r="Z28" i="122"/>
  <c r="C29" i="122"/>
  <c r="D29" i="122"/>
  <c r="E29" i="122"/>
  <c r="F29" i="122"/>
  <c r="G29" i="122"/>
  <c r="H29" i="122"/>
  <c r="I29" i="122"/>
  <c r="J29" i="122"/>
  <c r="K29" i="122"/>
  <c r="L29" i="122"/>
  <c r="M29" i="122"/>
  <c r="O29" i="122"/>
  <c r="P29" i="122"/>
  <c r="Q29" i="122"/>
  <c r="R29" i="122"/>
  <c r="S29" i="122"/>
  <c r="T29" i="122"/>
  <c r="U29" i="122"/>
  <c r="V29" i="122"/>
  <c r="W29" i="122"/>
  <c r="X29" i="122"/>
  <c r="Y29" i="122"/>
  <c r="Z29" i="122"/>
  <c r="D24" i="122"/>
  <c r="F24" i="122"/>
  <c r="G24" i="122"/>
  <c r="H24" i="122"/>
  <c r="I24" i="122"/>
  <c r="J24" i="122"/>
  <c r="K24" i="122"/>
  <c r="L24" i="122"/>
  <c r="M24" i="122"/>
  <c r="N24" i="122"/>
  <c r="O24" i="122"/>
  <c r="P24" i="122"/>
  <c r="Q24" i="122"/>
  <c r="R24" i="122"/>
  <c r="S24" i="122"/>
  <c r="T24" i="122"/>
  <c r="U24" i="122"/>
  <c r="V24" i="122"/>
  <c r="W24" i="122"/>
  <c r="X24" i="122"/>
  <c r="Y24" i="122"/>
  <c r="Z24" i="122"/>
  <c r="C24" i="122"/>
  <c r="C10" i="122"/>
  <c r="C11" i="122"/>
  <c r="D11" i="122"/>
  <c r="E11" i="122"/>
  <c r="F11" i="122"/>
  <c r="G11" i="122"/>
  <c r="H11" i="122"/>
  <c r="I11" i="122"/>
  <c r="J11" i="122"/>
  <c r="K11" i="122"/>
  <c r="L11" i="122"/>
  <c r="M11" i="122"/>
  <c r="N11" i="122"/>
  <c r="C12" i="122"/>
  <c r="D12" i="122"/>
  <c r="E12" i="122"/>
  <c r="F12" i="122"/>
  <c r="G12" i="122"/>
  <c r="H12" i="122"/>
  <c r="I12" i="122"/>
  <c r="J12" i="122"/>
  <c r="K12" i="122"/>
  <c r="L12" i="122"/>
  <c r="M12" i="122"/>
  <c r="N12" i="122"/>
  <c r="C13" i="122"/>
  <c r="D13" i="122"/>
  <c r="E13" i="122"/>
  <c r="F13" i="122"/>
  <c r="G13" i="122"/>
  <c r="H13" i="122"/>
  <c r="I13" i="122"/>
  <c r="J13" i="122"/>
  <c r="K13" i="122"/>
  <c r="L13" i="122"/>
  <c r="M13" i="122"/>
  <c r="N13" i="122"/>
  <c r="C14" i="122"/>
  <c r="D14" i="122"/>
  <c r="E14" i="122"/>
  <c r="F14" i="122"/>
  <c r="G14" i="122"/>
  <c r="H14" i="122"/>
  <c r="I14" i="122"/>
  <c r="J14" i="122"/>
  <c r="K14" i="122"/>
  <c r="L14" i="122"/>
  <c r="M14" i="122"/>
  <c r="N14" i="122"/>
  <c r="C15" i="122"/>
  <c r="D15" i="122"/>
  <c r="E15" i="122"/>
  <c r="F15" i="122"/>
  <c r="G15" i="122"/>
  <c r="H15" i="122"/>
  <c r="I15" i="122"/>
  <c r="J15" i="122"/>
  <c r="K15" i="122"/>
  <c r="L15" i="122"/>
  <c r="M15" i="122"/>
  <c r="N15" i="122"/>
  <c r="D10" i="122"/>
  <c r="F10" i="122"/>
  <c r="G10" i="122"/>
  <c r="H10" i="122"/>
  <c r="I10" i="122"/>
  <c r="J10" i="122"/>
  <c r="K10" i="122"/>
  <c r="L10" i="122"/>
  <c r="M10" i="122"/>
  <c r="N10" i="122"/>
  <c r="K21" i="121"/>
  <c r="L21" i="121"/>
  <c r="K22" i="121"/>
  <c r="L22" i="121"/>
  <c r="K23" i="121"/>
  <c r="L23" i="121"/>
  <c r="K24" i="121"/>
  <c r="L24" i="121"/>
  <c r="K25" i="121"/>
  <c r="L25" i="121"/>
  <c r="L20" i="121"/>
  <c r="K20" i="121"/>
  <c r="C29" i="120"/>
  <c r="C30" i="120"/>
  <c r="D30" i="120"/>
  <c r="E30" i="120"/>
  <c r="F30" i="120"/>
  <c r="G30" i="120"/>
  <c r="C31" i="120"/>
  <c r="D31" i="120"/>
  <c r="E31" i="120"/>
  <c r="F31" i="120"/>
  <c r="G31" i="120"/>
  <c r="C32" i="120"/>
  <c r="D32" i="120"/>
  <c r="E32" i="120"/>
  <c r="F32" i="120"/>
  <c r="G32" i="120"/>
  <c r="C33" i="120"/>
  <c r="D33" i="120"/>
  <c r="E33" i="120"/>
  <c r="F33" i="120"/>
  <c r="G33" i="120"/>
  <c r="C34" i="120"/>
  <c r="D34" i="120"/>
  <c r="E34" i="120"/>
  <c r="F34" i="120"/>
  <c r="G34" i="120"/>
  <c r="C35" i="120"/>
  <c r="D35" i="120"/>
  <c r="E35" i="120"/>
  <c r="F35" i="120"/>
  <c r="G35" i="120"/>
  <c r="D29" i="120"/>
  <c r="E29" i="120"/>
  <c r="F29" i="120"/>
  <c r="G29" i="120"/>
  <c r="C44" i="119"/>
  <c r="D44" i="119"/>
  <c r="E44" i="119"/>
  <c r="F44" i="119"/>
  <c r="G44" i="119"/>
  <c r="C45" i="119"/>
  <c r="D45" i="119"/>
  <c r="E45" i="119"/>
  <c r="F45" i="119"/>
  <c r="G45" i="119"/>
  <c r="D43" i="119"/>
  <c r="E43" i="119"/>
  <c r="F43" i="119"/>
  <c r="G43" i="119"/>
  <c r="C43" i="119"/>
  <c r="C29" i="119"/>
  <c r="C30" i="119"/>
  <c r="D30" i="119"/>
  <c r="E30" i="119"/>
  <c r="F30" i="119"/>
  <c r="G30" i="119"/>
  <c r="C31" i="119"/>
  <c r="D31" i="119"/>
  <c r="E31" i="119"/>
  <c r="F31" i="119"/>
  <c r="G31" i="119"/>
  <c r="D29" i="119"/>
  <c r="E29" i="119"/>
  <c r="F29" i="119"/>
  <c r="G29" i="119"/>
  <c r="Z20" i="120"/>
  <c r="Z30" i="122"/>
  <c r="I57" i="120"/>
  <c r="D40" i="120"/>
  <c r="E40" i="120"/>
  <c r="F40" i="120"/>
  <c r="G40" i="120"/>
  <c r="D41" i="120"/>
  <c r="E41" i="120"/>
  <c r="F41" i="120"/>
  <c r="G41" i="120"/>
  <c r="D42" i="120"/>
  <c r="E42" i="120"/>
  <c r="F42" i="120"/>
  <c r="G42" i="120"/>
  <c r="D43" i="120"/>
  <c r="E43" i="120"/>
  <c r="F43" i="120"/>
  <c r="G43" i="120"/>
  <c r="D44" i="120"/>
  <c r="E44" i="120"/>
  <c r="F44" i="120"/>
  <c r="G44" i="120"/>
  <c r="D45" i="120"/>
  <c r="E45" i="120"/>
  <c r="F45" i="120"/>
  <c r="G45" i="120"/>
  <c r="G58" i="120"/>
  <c r="F58" i="120"/>
  <c r="D20" i="120"/>
  <c r="D30" i="122"/>
  <c r="E20" i="120"/>
  <c r="E30" i="122"/>
  <c r="F20" i="120"/>
  <c r="F30" i="122"/>
  <c r="G20" i="120"/>
  <c r="G30" i="122"/>
  <c r="H20" i="120"/>
  <c r="H30" i="122"/>
  <c r="I20" i="120"/>
  <c r="I30" i="122"/>
  <c r="J20" i="120"/>
  <c r="J30" i="122"/>
  <c r="K20" i="120"/>
  <c r="K30" i="122"/>
  <c r="L20" i="120"/>
  <c r="L30" i="122"/>
  <c r="M20" i="120"/>
  <c r="M30" i="122"/>
  <c r="N20" i="120"/>
  <c r="N30" i="122"/>
  <c r="O20" i="120"/>
  <c r="O30" i="122"/>
  <c r="P20" i="120"/>
  <c r="P30" i="122"/>
  <c r="Q20" i="120"/>
  <c r="Q30" i="122"/>
  <c r="R20" i="120"/>
  <c r="R30" i="122"/>
  <c r="S20" i="120"/>
  <c r="S30" i="122"/>
  <c r="T20" i="120"/>
  <c r="T30" i="122"/>
  <c r="U20" i="120"/>
  <c r="U30" i="122"/>
  <c r="V20" i="120"/>
  <c r="V30" i="122"/>
  <c r="W20" i="120"/>
  <c r="W30" i="122"/>
  <c r="X20" i="120"/>
  <c r="X30" i="122"/>
  <c r="Y20" i="120"/>
  <c r="Y30" i="122"/>
  <c r="C20" i="120"/>
  <c r="C30" i="122"/>
  <c r="G46" i="119"/>
  <c r="F46" i="119"/>
  <c r="D20" i="119"/>
  <c r="D16" i="122"/>
  <c r="E20" i="119"/>
  <c r="E16" i="122"/>
  <c r="F20" i="119"/>
  <c r="F16" i="122"/>
  <c r="G20" i="119"/>
  <c r="G16" i="122"/>
  <c r="H20" i="119"/>
  <c r="H16" i="122"/>
  <c r="I20" i="119"/>
  <c r="I16" i="122"/>
  <c r="J20" i="119"/>
  <c r="J16" i="122"/>
  <c r="K20" i="119"/>
  <c r="K16" i="122"/>
  <c r="L20" i="119"/>
  <c r="L16" i="122"/>
  <c r="M20" i="119"/>
  <c r="M16" i="122"/>
  <c r="N20" i="119"/>
  <c r="N16" i="122"/>
  <c r="C20" i="119"/>
  <c r="C16" i="122"/>
  <c r="K6" i="121"/>
  <c r="L6" i="121"/>
  <c r="M6" i="121"/>
  <c r="K26" i="121"/>
  <c r="O5" i="121"/>
  <c r="L26" i="121"/>
  <c r="P5" i="121"/>
  <c r="Q5" i="121"/>
  <c r="N6" i="121"/>
  <c r="K7" i="121"/>
  <c r="L7" i="121"/>
  <c r="M7" i="121"/>
  <c r="N7" i="121"/>
  <c r="K8" i="121"/>
  <c r="L8" i="121"/>
  <c r="M8" i="121"/>
  <c r="N8" i="121"/>
  <c r="K9" i="121"/>
  <c r="L9" i="121"/>
  <c r="M9" i="121"/>
  <c r="N9" i="121"/>
  <c r="K10" i="121"/>
  <c r="L10" i="121"/>
  <c r="M10" i="121"/>
  <c r="N10" i="121"/>
  <c r="K11" i="121"/>
  <c r="L5" i="121"/>
  <c r="L11" i="121"/>
  <c r="M11" i="121"/>
  <c r="N11" i="121"/>
  <c r="K5" i="121"/>
  <c r="M5" i="121"/>
  <c r="N5" i="121"/>
  <c r="V19" i="120"/>
  <c r="S19" i="120"/>
  <c r="P19" i="120"/>
  <c r="W19" i="120"/>
  <c r="Q19" i="120"/>
  <c r="T19" i="120"/>
  <c r="O11" i="120"/>
  <c r="AH10" i="120"/>
  <c r="M11" i="120"/>
  <c r="K11" i="120"/>
  <c r="D65" i="120"/>
  <c r="E65" i="120"/>
  <c r="F65" i="120"/>
  <c r="G65" i="120"/>
  <c r="D66" i="120"/>
  <c r="E66" i="120"/>
  <c r="F66" i="120"/>
  <c r="G66" i="120"/>
  <c r="D67" i="120"/>
  <c r="E67" i="120"/>
  <c r="F67" i="120"/>
  <c r="G67" i="120"/>
  <c r="C67" i="120"/>
  <c r="C66" i="120"/>
  <c r="C65" i="120"/>
  <c r="I54" i="120"/>
  <c r="I55" i="120"/>
  <c r="I56" i="120"/>
  <c r="H54" i="120"/>
  <c r="H55" i="120"/>
  <c r="H56" i="120"/>
  <c r="U19" i="120"/>
  <c r="R19" i="120"/>
  <c r="O19" i="120"/>
  <c r="O10" i="120"/>
  <c r="M10" i="120"/>
  <c r="K10" i="120"/>
  <c r="C45" i="120"/>
  <c r="C44" i="120"/>
  <c r="C43" i="120"/>
  <c r="I32" i="120"/>
  <c r="I33" i="120"/>
  <c r="I34" i="120"/>
  <c r="H32" i="120"/>
  <c r="H33" i="120"/>
  <c r="H34" i="120"/>
  <c r="AG10" i="120"/>
  <c r="AF10" i="120"/>
  <c r="D63" i="120"/>
  <c r="G63" i="120"/>
  <c r="G64" i="120"/>
  <c r="E62" i="120"/>
  <c r="F62" i="120"/>
  <c r="D51" i="119"/>
  <c r="G51" i="119"/>
  <c r="F50" i="119"/>
  <c r="G50" i="119"/>
  <c r="D37" i="119"/>
  <c r="E37" i="119"/>
  <c r="F37" i="119"/>
  <c r="G37" i="119"/>
  <c r="F64" i="120"/>
  <c r="D62" i="120"/>
  <c r="E64" i="120"/>
  <c r="F63" i="120"/>
  <c r="G62" i="120"/>
  <c r="D64" i="120"/>
  <c r="E63" i="120"/>
  <c r="D36" i="119"/>
  <c r="G36" i="119"/>
  <c r="F36" i="119"/>
  <c r="E50" i="119"/>
  <c r="F51" i="119"/>
  <c r="E36" i="119"/>
  <c r="D50" i="119"/>
  <c r="E51" i="119"/>
  <c r="Q11" i="120"/>
  <c r="AI10" i="120"/>
  <c r="Q10" i="120"/>
  <c r="I11" i="120"/>
  <c r="AE10" i="120"/>
  <c r="I10" i="120"/>
  <c r="G11" i="120"/>
  <c r="G10" i="120"/>
  <c r="E11" i="120"/>
  <c r="AC10" i="120"/>
  <c r="E10" i="120"/>
  <c r="X19" i="120"/>
  <c r="L19" i="120"/>
  <c r="I19" i="120"/>
  <c r="F19" i="120"/>
  <c r="AD10" i="120"/>
  <c r="I11" i="119"/>
  <c r="I10" i="119"/>
  <c r="G11" i="119"/>
  <c r="X10" i="119"/>
  <c r="G10" i="119"/>
  <c r="E11" i="119"/>
  <c r="W10" i="119"/>
  <c r="E10" i="119"/>
  <c r="L19" i="119"/>
  <c r="I19" i="119"/>
  <c r="F19" i="119"/>
  <c r="Y10" i="119"/>
  <c r="C64" i="120"/>
  <c r="C63" i="120"/>
  <c r="C62" i="120"/>
  <c r="E58" i="120"/>
  <c r="D58" i="120"/>
  <c r="C58" i="120"/>
  <c r="H57" i="120"/>
  <c r="I53" i="120"/>
  <c r="H53" i="120"/>
  <c r="I52" i="120"/>
  <c r="H52" i="120"/>
  <c r="I51" i="120"/>
  <c r="H51" i="120"/>
  <c r="C42" i="120"/>
  <c r="C41" i="120"/>
  <c r="C40" i="120"/>
  <c r="G36" i="120"/>
  <c r="F36" i="120"/>
  <c r="E36" i="120"/>
  <c r="D36" i="120"/>
  <c r="C36" i="120"/>
  <c r="Z19" i="120"/>
  <c r="Y19" i="120"/>
  <c r="I35" i="120"/>
  <c r="H35" i="120"/>
  <c r="N19" i="120"/>
  <c r="M19" i="120"/>
  <c r="I31" i="120"/>
  <c r="H31" i="120"/>
  <c r="K19" i="120"/>
  <c r="J19" i="120"/>
  <c r="I30" i="120"/>
  <c r="H30" i="120"/>
  <c r="H19" i="120"/>
  <c r="G19" i="120"/>
  <c r="I29" i="120"/>
  <c r="H29" i="120"/>
  <c r="H45" i="119"/>
  <c r="C37" i="119"/>
  <c r="C36" i="119"/>
  <c r="G32" i="119"/>
  <c r="F32" i="119"/>
  <c r="E32" i="119"/>
  <c r="D32" i="119"/>
  <c r="C32" i="119"/>
  <c r="N19" i="119"/>
  <c r="M19" i="119"/>
  <c r="I31" i="119"/>
  <c r="H31" i="119"/>
  <c r="K19" i="119"/>
  <c r="J19" i="119"/>
  <c r="I30" i="119"/>
  <c r="H30" i="119"/>
  <c r="H19" i="119"/>
  <c r="G19" i="119"/>
  <c r="I29" i="119"/>
  <c r="H29" i="119"/>
  <c r="C11" i="120"/>
  <c r="I58" i="120"/>
  <c r="C10" i="120"/>
  <c r="C19" i="120"/>
  <c r="I36" i="120"/>
  <c r="C11" i="119"/>
  <c r="C19" i="119"/>
  <c r="C10" i="119"/>
  <c r="I32" i="119"/>
  <c r="D19" i="119"/>
  <c r="D19" i="120"/>
  <c r="E19" i="120"/>
  <c r="H36" i="120"/>
  <c r="H58" i="120"/>
  <c r="I45" i="119"/>
  <c r="H32" i="119"/>
  <c r="E19" i="119"/>
  <c r="N10" i="120"/>
  <c r="P10" i="120"/>
  <c r="L10" i="120"/>
  <c r="P11" i="120"/>
  <c r="L11" i="120"/>
  <c r="N11" i="120"/>
  <c r="H11" i="120"/>
  <c r="F11" i="120"/>
  <c r="R11" i="120"/>
  <c r="J11" i="120"/>
  <c r="H10" i="120"/>
  <c r="F10" i="120"/>
  <c r="R10" i="120"/>
  <c r="J10" i="120"/>
  <c r="J11" i="119"/>
  <c r="H11" i="119"/>
  <c r="F11" i="119"/>
  <c r="J10" i="119"/>
  <c r="H10" i="119"/>
  <c r="F10" i="119"/>
  <c r="E46" i="119"/>
  <c r="C51" i="119"/>
  <c r="H44" i="119"/>
  <c r="I44" i="119"/>
  <c r="D46" i="119"/>
  <c r="C46" i="119"/>
  <c r="H43" i="119"/>
  <c r="C50" i="119"/>
  <c r="I43" i="119"/>
  <c r="I46" i="119"/>
  <c r="H46" i="119"/>
</calcChain>
</file>

<file path=xl/sharedStrings.xml><?xml version="1.0" encoding="utf-8"?>
<sst xmlns="http://schemas.openxmlformats.org/spreadsheetml/2006/main" count="816" uniqueCount="179">
  <si>
    <t>TOTALE ECONOMIA</t>
  </si>
  <si>
    <t>INDICE valori</t>
  </si>
  <si>
    <t>INDICE formula</t>
  </si>
  <si>
    <t>Comp. %</t>
  </si>
  <si>
    <t>UNITA' LOCALI COMUNI</t>
  </si>
  <si>
    <t>TOTALE ECONOMIA COMUNI</t>
  </si>
  <si>
    <t>UL COMUNE/TOT EC COMUNE</t>
  </si>
  <si>
    <t>di cui</t>
  </si>
  <si>
    <t>Regione</t>
  </si>
  <si>
    <t>REGIONE</t>
  </si>
  <si>
    <t>DELEGAZIONI</t>
  </si>
  <si>
    <t>Consistenza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</si>
  <si>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</si>
  <si>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</si>
  <si>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</si>
  <si>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</si>
  <si>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</si>
  <si>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</si>
  <si>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</si>
  <si>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</si>
  <si>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</si>
  <si>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Fonte: elaborazioni EconLab Research Network su dati Infocamere</t>
  </si>
  <si>
    <t xml:space="preserve">   </t>
  </si>
  <si>
    <t xml:space="preserve">           </t>
  </si>
  <si>
    <t>LEGENDA</t>
  </si>
  <si>
    <t>VALORE DELL'INDICE</t>
  </si>
  <si>
    <t>UL PIEMONTE NORD/TOT EC PIEMONTE NORD</t>
  </si>
  <si>
    <t>COMMERCIO</t>
  </si>
  <si>
    <t>Ingrosso</t>
  </si>
  <si>
    <t>Dettaglio</t>
  </si>
  <si>
    <t>Altre attività commerciali</t>
  </si>
  <si>
    <t>Totale commercio</t>
  </si>
  <si>
    <t>Alimentare</t>
  </si>
  <si>
    <t>Casa e arredo</t>
  </si>
  <si>
    <t>TOTALE COMMERCIO</t>
  </si>
  <si>
    <t>SETTORE DEL COMMERCIO [codici 45, 46, 47]</t>
  </si>
  <si>
    <t>• Ingrosso [codice 46]</t>
  </si>
  <si>
    <t>• Dettaglio [codice 47]</t>
  </si>
  <si>
    <t>A MANO</t>
  </si>
  <si>
    <t>Provincia di Varese</t>
  </si>
  <si>
    <t>PROVINCIA DI VARESE</t>
  </si>
  <si>
    <t>Lago Maggiore</t>
  </si>
  <si>
    <t>Area varesina</t>
  </si>
  <si>
    <t>Area montana e valli</t>
  </si>
  <si>
    <t>Gallarate - Malpensa</t>
  </si>
  <si>
    <t>Area saronnese</t>
  </si>
  <si>
    <t>VARESE</t>
  </si>
  <si>
    <t>Media provinciale</t>
  </si>
  <si>
    <t>TOTALE PROVINCIA DI VARESE</t>
  </si>
  <si>
    <t>• Alimentare [codici 46.17, 46.3, 47.11, 47.2, 47.81]</t>
  </si>
  <si>
    <t>• Tessile e abbigliamento [codici 46.16, 46.41, 46.42, 46.48, 47.51, 47.71, 47.72, 47.77, 47.82]</t>
  </si>
  <si>
    <t>• Casa e arredo [codici 46.15, 46.44, 46.47, 46.74, 47.52, 47.53, 47.54, 47.59]</t>
  </si>
  <si>
    <t>• Elettronica e telecomunicazioni [codici 46.43, 46.5, 47.4]</t>
  </si>
  <si>
    <t xml:space="preserve">   • Sport e cura della persona [codici 46.45, 46.46, 46.49, 47.6, 47.73, 47.74, 47.75, 47.76]</t>
  </si>
  <si>
    <t>Unità locali del commercio della provincia di Varese</t>
  </si>
  <si>
    <t>Totale
unità locali</t>
  </si>
  <si>
    <t>Altre attività
commerciali</t>
  </si>
  <si>
    <t>Analisi per rete distributiva:</t>
  </si>
  <si>
    <t>Analisi per categoria merceologica:</t>
  </si>
  <si>
    <t>Tessile e
abbigliamento</t>
  </si>
  <si>
    <t>Elettronica e
telecomunicazioni</t>
  </si>
  <si>
    <t>Sport e cura
della persona</t>
  </si>
  <si>
    <t>Autoveicoli</t>
  </si>
  <si>
    <t xml:space="preserve">   • Autoveicoli [codice 45]</t>
  </si>
  <si>
    <t>Tessile e abbigliamento</t>
  </si>
  <si>
    <t>Elettronica e telecomunicazioni</t>
  </si>
  <si>
    <t>Sport e cura della persona</t>
  </si>
  <si>
    <t>Busto Arsizio - Seprio</t>
  </si>
  <si>
    <t>L’indice di specializzazione fornisce il grado di specializzazione di ciascuna delegazione in rapporto a quello complessivo della provincia. In particolare, quando l’indice è uguale a 1, l’unità territoriale analizzata registra una quota di unità locali attive simile a quella provinciale; quando risulta superiore a 1, indica una quota di unità locali superiore a quella provinciale e quindi un maggior grado di specializzazione; quando il valore dell’indice è compreso tra 0 e 1, nella delegazione considerata il settore risulta sottorappresentato e con un minor grado di specializzazione rispetto a quello della provincia.</t>
  </si>
  <si>
    <t>Var. ass.
20-21</t>
  </si>
  <si>
    <t>Var. %
20-21</t>
  </si>
  <si>
    <t>Var. ass. 17-21</t>
  </si>
  <si>
    <t>Var. %
17-21</t>
  </si>
  <si>
    <t>Flussi occupazionali della provincia di Varese</t>
  </si>
  <si>
    <t>Disaggregazione per:</t>
  </si>
  <si>
    <t>• Tipologia contrattuale</t>
  </si>
  <si>
    <t>• Classe d'età</t>
  </si>
  <si>
    <t>• Genere</t>
  </si>
  <si>
    <t>• Nazionalità</t>
  </si>
  <si>
    <t>• Delegazioni</t>
  </si>
  <si>
    <t>Fonte: elaborazioni EconLab Research Network su dati Provincia di Varese</t>
  </si>
  <si>
    <t>Avviamenti</t>
  </si>
  <si>
    <t>Cessazioni</t>
  </si>
  <si>
    <t>Saldo</t>
  </si>
  <si>
    <t>Dimanica flussi totale terziario</t>
  </si>
  <si>
    <t>Anno
2021</t>
  </si>
  <si>
    <t>Differenza
20-21</t>
  </si>
  <si>
    <t>Totale lavoratori</t>
  </si>
  <si>
    <t>AVVIAMENTI</t>
  </si>
  <si>
    <t>CESSAZIONI</t>
  </si>
  <si>
    <t xml:space="preserve">SALDO </t>
  </si>
  <si>
    <t>T. indeterminato</t>
  </si>
  <si>
    <t>T. determinato</t>
  </si>
  <si>
    <t>Apprendistato</t>
  </si>
  <si>
    <t>Intermittente</t>
  </si>
  <si>
    <t>Parasubordinato</t>
  </si>
  <si>
    <t>Domestico</t>
  </si>
  <si>
    <t>Altro</t>
  </si>
  <si>
    <t>&lt;30 anni</t>
  </si>
  <si>
    <t>30-49 anni</t>
  </si>
  <si>
    <t>50-69 anni</t>
  </si>
  <si>
    <t>≥70 anni</t>
  </si>
  <si>
    <t>N.c.</t>
  </si>
  <si>
    <t>Maschi</t>
  </si>
  <si>
    <t>Femmine</t>
  </si>
  <si>
    <t>Italiani</t>
  </si>
  <si>
    <t>Stranieri</t>
  </si>
  <si>
    <t>• Rete distributiva</t>
  </si>
  <si>
    <t>• Categorie merceologiche</t>
  </si>
  <si>
    <t>FLUSSI OCCUPAZIONALI DEL COMMERCIO PER RETE DISTRIBUTIVA - CONSISTENZA AL 2021</t>
  </si>
  <si>
    <t>FLUSSI OCCUPAZIONALI DEL COMMERCIO PER RETE DISTRIBUTIVA - DINAMICA ANNO 2017 - 2021</t>
  </si>
  <si>
    <t>FLUSSI OCCUPAZIONALI DEL COMMERCIO PER CATEGORIA MERCEOLOGICA - CONSISTENZA AL 2021</t>
  </si>
  <si>
    <t>FLUSSI OCCUPAZIONALI DEL COMMERCIO PER CATEGORIA MERCEOLOGICA - DINAMICA ANNO 2017 - 2021</t>
  </si>
  <si>
    <t>FLUSSI OCCUPAZIONALI DEL COMMERCIO PER TIPOLOGIA CONTRATTUALE - CONSISTENZA AL 2021</t>
  </si>
  <si>
    <t>FLUSSI OCCUPAZIONALI DEL COMMERCIO PER TIPOLOGIA CONTRATTUALE - DINAMICA ANNO 2017 - 2021</t>
  </si>
  <si>
    <r>
      <t>FLUSSI OCCUPAZIONALI DEL COMMERCIO PER CLASSE D'ET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</si>
  <si>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COMMERCIO PER CLASSE D'ETÀ - DINAMICA ANNO 2017 - 2021</t>
  </si>
  <si>
    <t>FLUSSI OCCUPAZIONALI DEL COMMERCIO PER GENERE - CONSISTENZA AL 2021</t>
  </si>
  <si>
    <t>FLUSSI OCCUPAZIONALI DEL COMMERCIO PER GENERE - DINAMICA ANNO 2017 - 2021</t>
  </si>
  <si>
    <r>
      <t>FLUSSI OCCUPAZIONALI DEL COMMERCIO PER NAZIONALIT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</si>
  <si>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COMMERCIO PER NAZIONALITÀ - DINAMICA ANNO 2017 - 2021</t>
  </si>
  <si>
    <t>FLUSSI OCCUPAZIONALI DEL COMMERCIO PER DELEGAZIONE - CONSISTENZA AL 2021</t>
  </si>
  <si>
    <t>FLUSSI OCCUPAZIONALI DEL COMMERCIO PER DELEGAZIONE - DINAMICA ANNO 2017 - 2021</t>
  </si>
  <si>
    <t>Varese. Flussi occupazionali del commercio per delegazione, variazione anno 2020 - 2021</t>
  </si>
  <si>
    <t>Varese. Avviamenti del commercio per delegazione, variazione anno 2017 - 2021</t>
  </si>
  <si>
    <t>Varese. Cessazionni del commercio per delegazione, variazione anno 2017 - 2021</t>
  </si>
  <si>
    <t>Varese. Saldi del commercio per delegazione, variazione anno 2017 - 2021</t>
  </si>
  <si>
    <t>Varese. Flussi occupazionali del commercio per nazionalità, variazione anno 2020 - 2021</t>
  </si>
  <si>
    <t>Varese. Avviamenti del commercio per nazionalità, variazione anno 2017 - 2021</t>
  </si>
  <si>
    <t>Varese. Cessazionni del commercio per nazionalità, variazione anno 2017 - 2021</t>
  </si>
  <si>
    <t>Varese. Saldi del commercio per nazionalità, variazione anno 2017 - 2021</t>
  </si>
  <si>
    <t>Varese. Flussi occupazionali del commercio per genere, variazione anno 2020 - 2021</t>
  </si>
  <si>
    <t>Varese. Avviamenti del commercio per genere, variazione anno 2017 - 2021</t>
  </si>
  <si>
    <t>Varese. Cessazionni del commercio per genere, variazione anno 2017 - 2021</t>
  </si>
  <si>
    <t>Varese. Saldi del commercio per genere, variazione anno 2017 - 2021</t>
  </si>
  <si>
    <t>Varese. Flussi occupazionali del commercio per classe d'età, variazione anno 2020 - 2021</t>
  </si>
  <si>
    <t>Varese. Avviamenti del commercio per classe d'età, variazione anno 2017 - 2021</t>
  </si>
  <si>
    <t>Varese. Cessazionni del commercio per classe d'età, variazione anno 2017 - 2021</t>
  </si>
  <si>
    <t>Varese. Saldi del commercio per classe d'età, variazione anno 2017 - 2021</t>
  </si>
  <si>
    <t>Varese. Flussi occupazionali del commercio per tipologia contrattuale, variazione anno 2020 - 2021</t>
  </si>
  <si>
    <t>Varese. Avviamenti del commercio per tipologia contrattuale, variazione anno 2017 - 2021</t>
  </si>
  <si>
    <t>Varese. Cessazionni del commercio per tipologia contrattuale, variazione anno 2017 - 2021</t>
  </si>
  <si>
    <t>Varese. Saldi del commercio per tipologia contrattuale, variazione anno 2017 - 2021</t>
  </si>
  <si>
    <t>Varese. Flussi occupazionali del commercio per categoria merceologica, variazione anno 2020 - 2021</t>
  </si>
  <si>
    <t>Varese. Avviamenti del commercio per categoria merceologica, variazione anno 2017 - 2021</t>
  </si>
  <si>
    <t>Varese. Cessazionni del commercio per categoria merceologica, variazione anno 2017 - 2021</t>
  </si>
  <si>
    <t>Varese. Saldi del commercio per categoria merceologica, variazione anno 2017 - 2021</t>
  </si>
  <si>
    <t>Varese. Flussi occupazionali del commercio per rete distributiva, variazione anno 2020 - 2021</t>
  </si>
  <si>
    <t>Varese. Avviamenti del commercio per rete distributiva, variazione anno 2017 - 2021</t>
  </si>
  <si>
    <t>Varese. Cessazionni del commercio per rete distributiva, variazione anno 2017 - 2021</t>
  </si>
  <si>
    <t>Varese. Saldi del commercio per rete distributiva, variazione anno 2017 - 2021</t>
  </si>
  <si>
    <t>Somministrato det.</t>
  </si>
  <si>
    <t>Somministrato ind.</t>
  </si>
  <si>
    <r>
      <t xml:space="preserve">Totale commercio </t>
    </r>
    <r>
      <rPr>
        <sz val="10"/>
        <rFont val="Cambria"/>
        <family val="1"/>
        <scheme val="minor"/>
      </rPr>
      <t>di cui</t>
    </r>
  </si>
  <si>
    <r>
      <t xml:space="preserve">Totale commercio </t>
    </r>
    <r>
      <rPr>
        <sz val="10"/>
        <color theme="1"/>
        <rFont val="Cambria"/>
        <family val="1"/>
        <scheme val="minor"/>
      </rPr>
      <t>di cui</t>
    </r>
  </si>
  <si>
    <t>n.d.</t>
  </si>
  <si>
    <t>Fonte: elaborazioni EconLab Research Network su dati Provincia di Varese | Dati al netto delle trasformazioni</t>
  </si>
  <si>
    <t>UNITÀ LOCALI DEL COMMERCIO PER MODALITÀ DI DISTRIBUZIONE - CONSISTENZA AL 2021</t>
  </si>
  <si>
    <t>UNITÀ LOCALI DEL COMMERCIO PER MODALITÀ DI DISTRIBUZIONE - DINAMICA ANNO 2017 - 2021</t>
  </si>
  <si>
    <t>UNITÀ LOCALI DEL COMMERCIO PER CATEGORIA MERCEOLOGICA - CONSISTENZA AL 2021</t>
  </si>
  <si>
    <t>UNITÀ LOCALI DEL COMMERCIO PER CATEGORIA MERCEOLOGICA - DINAMICA ANNO 2017 - 2021</t>
  </si>
  <si>
    <t>INDICE DI SPECIALIZZAZIONE PROVINCIALE DEL COMMERCIO AL 2021</t>
  </si>
  <si>
    <t>UNITÀ LOCALI DEL COMMERCIO PER DELEGAZIONE - CONSISTENZA AL 2021</t>
  </si>
  <si>
    <t>Regione e Varese. Unità locali del commercio per modalità di distribuzione, composizione al 2021</t>
  </si>
  <si>
    <t>Regione e Varese. Unità locali del commercio per modalità di distribuzione, variazione anno 2020 - 2021</t>
  </si>
  <si>
    <t>Regione. Unità locali del commercio per modalità di distribuzione, variazione anno 2017 - 2021</t>
  </si>
  <si>
    <t>Varese. Unità locali del commercio per modalità di distribuzione, variazione anno 2017 - 2021</t>
  </si>
  <si>
    <t>Regione e Varese. Unità locali del commercio per categoria merceologica, composizione al 2021</t>
  </si>
  <si>
    <t>Regione e Varese. Unità locali del commercio per categoria merceologica, variazione anno 2020 - 2021</t>
  </si>
  <si>
    <t>Regione. Unità locali del commercio per categoria merceologica, variazione anno 2017 - 2021</t>
  </si>
  <si>
    <t>Varese. Unità locali del commercio per categoria merceologica, variazione anno 2017 - 2021</t>
  </si>
  <si>
    <t>Varese. Unità locali del commercio per delegazione e modalità di distribuzione, variazione anno 2020 - 2021</t>
  </si>
  <si>
    <t>Varese. Unità locali del commercio per delegazione e categoria merceologica, variazione anno 2020 - 2021</t>
  </si>
  <si>
    <t>Fonte: elaborazioni EconLab Research Network su dati Sintesi | Dati al netto delle trasformazioni</t>
  </si>
  <si>
    <t>Fonte: elaborazioni EconLab Research Network su dati Sintesi</t>
  </si>
  <si>
    <t>Diff.
 17-21</t>
  </si>
  <si>
    <t>Avviamenti (scala sx)</t>
  </si>
  <si>
    <t>Cessazioni (scala sx)</t>
  </si>
  <si>
    <t>Saldo (scala dx)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</si>
</sst>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b/>
      <sz val="10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sz val="11"/>
      <name val="Cambria"/>
      <family val="1"/>
      <scheme val="minor"/>
    </font>
    <font>
      <b/>
      <sz val="11"/>
      <color theme="1"/>
      <name val="Cambria"/>
      <family val="1"/>
      <scheme val="minor"/>
    </font>
    <font>
      <b/>
      <u/>
      <sz val="11"/>
      <color theme="1"/>
      <name val="Cambria"/>
      <family val="1"/>
      <scheme val="minor"/>
    </font>
    <font>
      <b/>
      <sz val="10"/>
      <name val="Cambria"/>
      <family val="1"/>
      <scheme val="maj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b/>
      <sz val="14"/>
      <name val="Cambria"/>
      <family val="2"/>
      <scheme val="major"/>
    </font>
    <font>
      <sz val="10"/>
      <name val="Cambria"/>
      <family val="2"/>
      <scheme val="minor"/>
    </font>
    <font>
      <b/>
      <sz val="14"/>
      <color theme="0"/>
      <name val="Cambria"/>
      <family val="2"/>
      <scheme val="major"/>
    </font>
    <font>
      <sz val="10"/>
      <color theme="0"/>
      <name val="Cambria"/>
      <family val="1"/>
      <scheme val="minor"/>
    </font>
    <font>
      <b/>
      <sz val="18"/>
      <color theme="0"/>
      <name val="Cambria"/>
      <family val="1"/>
      <scheme val="minor"/>
    </font>
    <font>
      <b/>
      <sz val="11"/>
      <color theme="1"/>
      <name val="Cambria"/>
      <family val="2"/>
      <scheme val="minor"/>
    </font>
    <font>
      <b/>
      <sz val="18"/>
      <name val="Cambria"/>
      <family val="1"/>
      <scheme val="minor"/>
    </font>
    <font>
      <sz val="11"/>
      <color theme="4"/>
      <name val="Cambria"/>
      <family val="1"/>
      <scheme val="minor"/>
    </font>
    <font>
      <b/>
      <sz val="11"/>
      <name val="Cambria"/>
      <family val="1"/>
      <scheme val="minor"/>
    </font>
    <font>
      <sz val="11"/>
      <color theme="1"/>
      <name val="Cambria"/>
      <family val="1"/>
      <scheme val="minor"/>
    </font>
    <font>
      <b/>
      <sz val="14"/>
      <color theme="0"/>
      <name val="Times New Roman"/>
      <family val="1"/>
    </font>
    <font>
      <b/>
      <sz val="10"/>
      <color theme="0"/>
      <name val="Cambria"/>
      <family val="1"/>
      <scheme val="minor"/>
    </font>
    <font>
      <b/>
      <u/>
      <sz val="10"/>
      <color theme="0"/>
      <name val="Cambria"/>
      <family val="1"/>
      <scheme val="minor"/>
    </font>
    <font>
      <sz val="11"/>
      <color theme="0"/>
      <name val="Cambria"/>
      <family val="1"/>
      <scheme val="minor"/>
    </font>
    <font>
      <b/>
      <sz val="11"/>
      <color theme="0"/>
      <name val="Cambria"/>
      <family val="1"/>
      <scheme val="minor"/>
    </font>
    <font>
      <sz val="10"/>
      <color rgb="FFFF0000"/>
      <name val="Cambria"/>
      <family val="1"/>
      <scheme val="minor"/>
    </font>
    <font>
      <b/>
      <sz val="11"/>
      <color rgb="FFFF0000"/>
      <name val="Cambria"/>
      <family val="1"/>
      <scheme val="minor"/>
    </font>
    <font>
      <sz val="11"/>
      <color rgb="FFFF0000"/>
      <name val="Cambr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14949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rgb="FF2A801E"/>
        <bgColor indexed="64"/>
      </patternFill>
    </fill>
    <fill>
      <patternFill patternType="solid">
        <fgColor rgb="FF35A2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9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9" fontId="11" fillId="2" borderId="0" xfId="1" applyNumberFormat="1" applyFont="1" applyFill="1" applyAlignment="1">
      <alignment vertical="center"/>
    </xf>
    <xf numFmtId="164" fontId="11" fillId="2" borderId="0" xfId="1" applyNumberFormat="1" applyFont="1" applyFill="1" applyAlignment="1">
      <alignment vertical="center"/>
    </xf>
    <xf numFmtId="9" fontId="11" fillId="2" borderId="5" xfId="1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8" fillId="2" borderId="0" xfId="0" applyFont="1" applyFill="1"/>
    <xf numFmtId="3" fontId="14" fillId="2" borderId="0" xfId="0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/>
    </xf>
    <xf numFmtId="0" fontId="15" fillId="2" borderId="0" xfId="8" applyFont="1" applyFill="1" applyAlignment="1">
      <alignment vertical="top"/>
    </xf>
    <xf numFmtId="0" fontId="1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indent="1"/>
    </xf>
    <xf numFmtId="0" fontId="18" fillId="2" borderId="12" xfId="0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/>
    <xf numFmtId="3" fontId="11" fillId="2" borderId="5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left" vertical="center" inden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9" fillId="2" borderId="0" xfId="8" applyFont="1" applyFill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1" fillId="2" borderId="6" xfId="0" applyFont="1" applyFill="1" applyBorder="1" applyAlignment="1"/>
    <xf numFmtId="0" fontId="11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164" fontId="14" fillId="2" borderId="0" xfId="1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vertical="center"/>
    </xf>
    <xf numFmtId="0" fontId="11" fillId="2" borderId="0" xfId="8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1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2" fontId="23" fillId="2" borderId="0" xfId="0" applyNumberFormat="1" applyFont="1" applyFill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23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2" fontId="23" fillId="2" borderId="5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 indent="1"/>
    </xf>
    <xf numFmtId="0" fontId="14" fillId="2" borderId="6" xfId="0" applyFont="1" applyFill="1" applyBorder="1" applyAlignment="1">
      <alignment vertical="center"/>
    </xf>
    <xf numFmtId="2" fontId="23" fillId="2" borderId="0" xfId="0" applyNumberFormat="1" applyFont="1" applyFill="1" applyBorder="1" applyAlignment="1">
      <alignment vertical="center"/>
    </xf>
    <xf numFmtId="0" fontId="25" fillId="2" borderId="0" xfId="0" applyFont="1" applyFill="1" applyBorder="1" applyAlignment="1">
      <alignment vertical="top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right" vertical="center"/>
    </xf>
    <xf numFmtId="3" fontId="25" fillId="2" borderId="0" xfId="0" applyNumberFormat="1" applyFont="1" applyFill="1" applyBorder="1" applyAlignment="1">
      <alignment vertical="center"/>
    </xf>
    <xf numFmtId="0" fontId="25" fillId="2" borderId="0" xfId="0" applyFont="1" applyFill="1" applyAlignment="1">
      <alignment vertical="top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horizontal="right" vertical="center"/>
    </xf>
    <xf numFmtId="0" fontId="23" fillId="5" borderId="8" xfId="0" applyFont="1" applyFill="1" applyBorder="1" applyAlignment="1">
      <alignment vertical="center"/>
    </xf>
    <xf numFmtId="0" fontId="23" fillId="6" borderId="8" xfId="0" applyFont="1" applyFill="1" applyBorder="1" applyAlignment="1">
      <alignment vertical="center"/>
    </xf>
    <xf numFmtId="0" fontId="23" fillId="7" borderId="8" xfId="0" applyFont="1" applyFill="1" applyBorder="1" applyAlignment="1">
      <alignment vertical="center"/>
    </xf>
    <xf numFmtId="0" fontId="23" fillId="8" borderId="8" xfId="0" applyFont="1" applyFill="1" applyBorder="1" applyAlignment="1">
      <alignment vertical="center"/>
    </xf>
    <xf numFmtId="0" fontId="8" fillId="2" borderId="6" xfId="0" applyFont="1" applyFill="1" applyBorder="1" applyAlignment="1"/>
    <xf numFmtId="3" fontId="15" fillId="2" borderId="0" xfId="0" applyNumberFormat="1" applyFont="1" applyFill="1" applyBorder="1" applyAlignment="1">
      <alignment vertical="center"/>
    </xf>
    <xf numFmtId="0" fontId="9" fillId="2" borderId="0" xfId="8" applyFont="1" applyFill="1" applyAlignment="1">
      <alignment vertical="top"/>
    </xf>
    <xf numFmtId="0" fontId="15" fillId="2" borderId="5" xfId="0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164" fontId="25" fillId="2" borderId="0" xfId="1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9" xfId="0" applyFont="1" applyFill="1" applyBorder="1" applyAlignment="1">
      <alignment horizontal="left" vertical="center" indent="1"/>
    </xf>
    <xf numFmtId="0" fontId="16" fillId="2" borderId="1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30" fillId="2" borderId="12" xfId="0" applyFont="1" applyFill="1" applyBorder="1" applyAlignment="1">
      <alignment horizontal="left" vertical="center" indent="1"/>
    </xf>
    <xf numFmtId="0" fontId="16" fillId="2" borderId="13" xfId="0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left" vertical="center" indent="1"/>
    </xf>
    <xf numFmtId="49" fontId="16" fillId="2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0" fillId="2" borderId="0" xfId="0" applyFill="1"/>
    <xf numFmtId="0" fontId="20" fillId="2" borderId="0" xfId="0" applyFont="1" applyFill="1" applyAlignment="1">
      <alignment horizontal="right" vertical="center" wrapText="1"/>
    </xf>
    <xf numFmtId="0" fontId="11" fillId="2" borderId="5" xfId="0" applyFont="1" applyFill="1" applyBorder="1" applyAlignment="1">
      <alignment vertical="center"/>
    </xf>
    <xf numFmtId="0" fontId="19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6" xfId="0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right" vertical="center" wrapText="1"/>
    </xf>
    <xf numFmtId="3" fontId="15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/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164" fontId="8" fillId="2" borderId="0" xfId="1" applyNumberFormat="1" applyFont="1" applyFill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164" fontId="11" fillId="2" borderId="0" xfId="1" applyNumberFormat="1" applyFont="1" applyFill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2" fontId="25" fillId="2" borderId="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Border="1" applyAlignment="1">
      <alignment horizontal="center" vertical="center"/>
    </xf>
    <xf numFmtId="2" fontId="33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vertical="center"/>
    </xf>
    <xf numFmtId="3" fontId="33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/>
    <xf numFmtId="0" fontId="25" fillId="2" borderId="0" xfId="0" applyFont="1" applyFill="1" applyAlignment="1">
      <alignment horizontal="right"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/>
    <xf numFmtId="0" fontId="36" fillId="2" borderId="0" xfId="0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/>
    <xf numFmtId="164" fontId="8" fillId="2" borderId="0" xfId="1" applyNumberFormat="1" applyFont="1" applyFill="1" applyBorder="1" applyAlignment="1">
      <alignment horizontal="right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9" fillId="2" borderId="6" xfId="8" applyFont="1" applyFill="1" applyBorder="1" applyAlignment="1">
      <alignment horizontal="center" vertical="center" wrapText="1"/>
    </xf>
    <xf numFmtId="0" fontId="19" fillId="2" borderId="6" xfId="8" applyFont="1" applyFill="1" applyBorder="1" applyAlignment="1">
      <alignment horizontal="center" vertical="center"/>
    </xf>
    <xf numFmtId="0" fontId="19" fillId="2" borderId="5" xfId="8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5" fillId="2" borderId="0" xfId="8" applyFont="1" applyFill="1" applyAlignment="1">
      <alignment horizontal="left" vertical="top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5" fillId="2" borderId="5" xfId="8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/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3CB129"/>
      <color rgb="FF599E26"/>
      <color rgb="FF529DC2"/>
      <color rgb="FF87E044"/>
      <color rgb="FFEC1212"/>
      <color rgb="FFA80000"/>
      <color rgb="FF66CCFF"/>
      <color rgb="FF99CCFF"/>
      <color rgb="FF0000CC"/>
      <color rgb="FFFCE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Rete distributiva'!$V$10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70-4878-A087-7888799973D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70-4878-A087-7888799973D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70-4878-A087-78887999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70-4878-A087-7888799973DA}"/>
              </c:ext>
            </c:extLst>
          </c:dPt>
          <c:dLbls>
            <c:dLbl>
              <c:idx val="0"/>
              <c:layout>
                <c:manualLayout>
                  <c:x val="-1.0704193890657284E-3"/>
                  <c:y val="7.30150918635170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0-4878-A087-7888799973DA}"/>
                </c:ext>
              </c:extLst>
            </c:dLbl>
            <c:dLbl>
              <c:idx val="1"/>
              <c:layout>
                <c:manualLayout>
                  <c:x val="-2.1120232311386609E-3"/>
                  <c:y val="4.908751640419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0-4878-A087-7888799973DA}"/>
                </c:ext>
              </c:extLst>
            </c:dLbl>
            <c:dLbl>
              <c:idx val="2"/>
              <c:layout>
                <c:manualLayout>
                  <c:x val="-2.7846987211705025E-2"/>
                  <c:y val="1.180159120734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0-4878-A087-7888799973DA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70-4878-A087-7888799973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Rete distributiva'!$W$9:$Z$9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'1. Rete distributiva'!$W$10:$Z$10</c:f>
              <c:numCache>
                <c:formatCode>#,##0</c:formatCode>
                <c:ptCount val="4"/>
                <c:pt idx="0">
                  <c:v>6515</c:v>
                </c:pt>
                <c:pt idx="1">
                  <c:v>9328</c:v>
                </c:pt>
                <c:pt idx="2">
                  <c:v>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70-4878-A087-78887999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Rete distributiva'!$C$61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Rete distributiva'!$B$62:$B$64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distributiva'!$C$62:$C$64</c:f>
              <c:numCache>
                <c:formatCode>#,##0</c:formatCode>
                <c:ptCount val="3"/>
                <c:pt idx="0">
                  <c:v>219</c:v>
                </c:pt>
                <c:pt idx="1">
                  <c:v>344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D-4DEE-9DB5-C7C394AE852F}"/>
            </c:ext>
          </c:extLst>
        </c:ser>
        <c:ser>
          <c:idx val="1"/>
          <c:order val="1"/>
          <c:tx>
            <c:strRef>
              <c:f>'2. Rete distributiva'!$D$61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Rete distributiva'!$B$62:$B$64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distributiva'!$D$62:$D$64</c:f>
              <c:numCache>
                <c:formatCode>#,##0</c:formatCode>
                <c:ptCount val="3"/>
                <c:pt idx="0">
                  <c:v>86</c:v>
                </c:pt>
                <c:pt idx="1">
                  <c:v>50</c:v>
                </c:pt>
                <c:pt idx="2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D-4DEE-9DB5-C7C394AE852F}"/>
            </c:ext>
          </c:extLst>
        </c:ser>
        <c:ser>
          <c:idx val="2"/>
          <c:order val="2"/>
          <c:tx>
            <c:strRef>
              <c:f>'2. Rete distributiva'!$E$61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Rete distributiva'!$B$62:$B$64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distributiva'!$E$62:$E$64</c:f>
              <c:numCache>
                <c:formatCode>#,##0</c:formatCode>
                <c:ptCount val="3"/>
                <c:pt idx="0">
                  <c:v>-47</c:v>
                </c:pt>
                <c:pt idx="1">
                  <c:v>12</c:v>
                </c:pt>
                <c:pt idx="2">
                  <c:v>-38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D-4DEE-9DB5-C7C394AE852F}"/>
            </c:ext>
          </c:extLst>
        </c:ser>
        <c:ser>
          <c:idx val="3"/>
          <c:order val="3"/>
          <c:tx>
            <c:strRef>
              <c:f>'2. Rete distributiva'!$F$61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Rete distributiva'!$B$62:$B$64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distributiva'!$F$62:$F$64</c:f>
              <c:numCache>
                <c:formatCode>#,##0</c:formatCode>
                <c:ptCount val="3"/>
                <c:pt idx="0">
                  <c:v>-280</c:v>
                </c:pt>
                <c:pt idx="1">
                  <c:v>-436</c:v>
                </c:pt>
                <c:pt idx="2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D-4DEE-9DB5-C7C394AE852F}"/>
            </c:ext>
          </c:extLst>
        </c:ser>
        <c:ser>
          <c:idx val="4"/>
          <c:order val="4"/>
          <c:tx>
            <c:strRef>
              <c:f>'2. Rete distributiva'!$G$61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Rete distributiva'!$B$62:$B$64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distributiva'!$G$62:$G$64</c:f>
              <c:numCache>
                <c:formatCode>#,##0</c:formatCode>
                <c:ptCount val="3"/>
                <c:pt idx="0">
                  <c:v>-88</c:v>
                </c:pt>
                <c:pt idx="1">
                  <c:v>-45</c:v>
                </c:pt>
                <c:pt idx="2">
                  <c:v>-125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D-4DEE-9DB5-C7C394AE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380640"/>
        <c:axId val="853383592"/>
      </c:barChart>
      <c:catAx>
        <c:axId val="85338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83592"/>
        <c:crosses val="autoZero"/>
        <c:auto val="1"/>
        <c:lblAlgn val="ctr"/>
        <c:lblOffset val="100"/>
        <c:noMultiLvlLbl val="0"/>
      </c:catAx>
      <c:valAx>
        <c:axId val="85338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8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FLUSSI OCCUPAZIONALI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'2. Rete distributiva'!$W$12</c:f>
              <c:strCache>
                <c:ptCount val="1"/>
                <c:pt idx="0">
                  <c:v>Saldo (scala dx)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Rete distributiva'!$X$9:$AB$9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distributiva'!$X$12:$AB$12</c:f>
              <c:numCache>
                <c:formatCode>#,##0</c:formatCode>
                <c:ptCount val="5"/>
                <c:pt idx="0">
                  <c:v>723</c:v>
                </c:pt>
                <c:pt idx="1">
                  <c:v>132</c:v>
                </c:pt>
                <c:pt idx="2">
                  <c:v>-73</c:v>
                </c:pt>
                <c:pt idx="3">
                  <c:v>-743</c:v>
                </c:pt>
                <c:pt idx="4">
                  <c:v>-258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5-4304-A3A8-C46BD4415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434104"/>
        <c:axId val="853435416"/>
      </c:barChart>
      <c:lineChart>
        <c:grouping val="standard"/>
        <c:varyColors val="0"/>
        <c:ser>
          <c:idx val="0"/>
          <c:order val="0"/>
          <c:tx>
            <c:strRef>
              <c:f>'2. Rete distributiva'!$W$10</c:f>
              <c:strCache>
                <c:ptCount val="1"/>
                <c:pt idx="0">
                  <c:v>Avviamenti (scala sx)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distributiva'!$X$10:$AB$10</c:f>
              <c:numCache>
                <c:formatCode>#,##0</c:formatCode>
                <c:ptCount val="5"/>
                <c:pt idx="0">
                  <c:v>15085</c:v>
                </c:pt>
                <c:pt idx="1">
                  <c:v>12172</c:v>
                </c:pt>
                <c:pt idx="2">
                  <c:v>11942</c:v>
                </c:pt>
                <c:pt idx="3">
                  <c:v>7730</c:v>
                </c:pt>
                <c:pt idx="4">
                  <c:v>9811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6E5-4304-A3A8-C46BD4415E7F}"/>
            </c:ext>
          </c:extLst>
        </c:ser>
        <c:ser>
          <c:idx val="1"/>
          <c:order val="1"/>
          <c:tx>
            <c:strRef>
              <c:f>'2. Rete distributiva'!$W$11</c:f>
              <c:strCache>
                <c:ptCount val="1"/>
                <c:pt idx="0">
                  <c:v>Cessazioni (scala sx)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distributiva'!$X$9:$AB$9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distributiva'!$X$11:$AB$11</c:f>
              <c:numCache>
                <c:formatCode>#,##0</c:formatCode>
                <c:ptCount val="5"/>
                <c:pt idx="0">
                  <c:v>14362</c:v>
                </c:pt>
                <c:pt idx="1">
                  <c:v>12040</c:v>
                </c:pt>
                <c:pt idx="2">
                  <c:v>12015</c:v>
                </c:pt>
                <c:pt idx="3">
                  <c:v>8473</c:v>
                </c:pt>
                <c:pt idx="4">
                  <c:v>10069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6E5-4304-A3A8-C46BD4415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379656"/>
        <c:axId val="853391792"/>
      </c:lineChart>
      <c:catAx>
        <c:axId val="85337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91792"/>
        <c:crosses val="autoZero"/>
        <c:auto val="1"/>
        <c:lblAlgn val="ctr"/>
        <c:lblOffset val="100"/>
        <c:noMultiLvlLbl val="0"/>
      </c:catAx>
      <c:valAx>
        <c:axId val="853391792"/>
        <c:scaling>
          <c:orientation val="minMax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79656"/>
        <c:crosses val="autoZero"/>
        <c:crossBetween val="between"/>
        <c:majorUnit val="4000"/>
      </c:valAx>
      <c:valAx>
        <c:axId val="853435416"/>
        <c:scaling>
          <c:orientation val="minMax"/>
          <c:max val="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434104"/>
        <c:crosses val="max"/>
        <c:crossBetween val="between"/>
        <c:majorUnit val="500"/>
      </c:valAx>
      <c:catAx>
        <c:axId val="853434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3435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merceologiche'!$B$38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merceologiche'!$C$38:$G$38</c:f>
              <c:numCache>
                <c:formatCode>#,##0</c:formatCode>
                <c:ptCount val="5"/>
                <c:pt idx="0">
                  <c:v>100</c:v>
                </c:pt>
                <c:pt idx="1">
                  <c:v>65.543008967120556</c:v>
                </c:pt>
                <c:pt idx="2">
                  <c:v>57.887744935237464</c:v>
                </c:pt>
                <c:pt idx="3">
                  <c:v>42.826303553636663</c:v>
                </c:pt>
                <c:pt idx="4">
                  <c:v>44.586516107605448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ED-4A58-8C75-AA9B4941752E}"/>
            </c:ext>
          </c:extLst>
        </c:ser>
        <c:ser>
          <c:idx val="1"/>
          <c:order val="1"/>
          <c:tx>
            <c:strRef>
              <c:f>'2. Categorie merceologiche'!$B$39</c:f>
              <c:strCache>
                <c:ptCount val="1"/>
                <c:pt idx="0">
                  <c:v>Tessile e abbigliamento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merceologiche'!$C$39:$G$39</c:f>
              <c:numCache>
                <c:formatCode>#,##0</c:formatCode>
                <c:ptCount val="5"/>
                <c:pt idx="0">
                  <c:v>100</c:v>
                </c:pt>
                <c:pt idx="1">
                  <c:v>83.605150214592271</c:v>
                </c:pt>
                <c:pt idx="2">
                  <c:v>90.901287553648075</c:v>
                </c:pt>
                <c:pt idx="3">
                  <c:v>37.510729613733908</c:v>
                </c:pt>
                <c:pt idx="4">
                  <c:v>61.115879828326179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ED-4A58-8C75-AA9B4941752E}"/>
            </c:ext>
          </c:extLst>
        </c:ser>
        <c:ser>
          <c:idx val="2"/>
          <c:order val="2"/>
          <c:tx>
            <c:strRef>
              <c:f>'2. Categorie merceologiche'!$B$40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merceologiche'!$C$40:$G$40</c:f>
              <c:numCache>
                <c:formatCode>#,##0</c:formatCode>
                <c:ptCount val="5"/>
                <c:pt idx="0">
                  <c:v>100</c:v>
                </c:pt>
                <c:pt idx="1">
                  <c:v>99.099099099099092</c:v>
                </c:pt>
                <c:pt idx="2">
                  <c:v>96.09609609609609</c:v>
                </c:pt>
                <c:pt idx="3">
                  <c:v>78.078078078078079</c:v>
                </c:pt>
                <c:pt idx="4">
                  <c:v>123.42342342342343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ED-4A58-8C75-AA9B4941752E}"/>
            </c:ext>
          </c:extLst>
        </c:ser>
        <c:ser>
          <c:idx val="3"/>
          <c:order val="3"/>
          <c:tx>
            <c:strRef>
              <c:f>'2. Categorie merceologiche'!$B$41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merceologiche'!$C$41:$G$41</c:f>
              <c:numCache>
                <c:formatCode>#,##0</c:formatCode>
                <c:ptCount val="5"/>
                <c:pt idx="0">
                  <c:v>100</c:v>
                </c:pt>
                <c:pt idx="1">
                  <c:v>49.777282850779507</c:v>
                </c:pt>
                <c:pt idx="2">
                  <c:v>62.138084632516701</c:v>
                </c:pt>
                <c:pt idx="3">
                  <c:v>39.755011135857458</c:v>
                </c:pt>
                <c:pt idx="4">
                  <c:v>38.530066815144764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ED-4A58-8C75-AA9B4941752E}"/>
            </c:ext>
          </c:extLst>
        </c:ser>
        <c:ser>
          <c:idx val="4"/>
          <c:order val="4"/>
          <c:tx>
            <c:strRef>
              <c:f>'2. Categorie merceologiche'!$B$42</c:f>
              <c:strCache>
                <c:ptCount val="1"/>
                <c:pt idx="0">
                  <c:v>Sport e cura della persona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merceologiche'!$C$42:$G$42</c:f>
              <c:numCache>
                <c:formatCode>#,##0</c:formatCode>
                <c:ptCount val="5"/>
                <c:pt idx="0">
                  <c:v>100</c:v>
                </c:pt>
                <c:pt idx="1">
                  <c:v>102.66343825665859</c:v>
                </c:pt>
                <c:pt idx="2">
                  <c:v>115.09281678773205</c:v>
                </c:pt>
                <c:pt idx="3">
                  <c:v>71.832122679580294</c:v>
                </c:pt>
                <c:pt idx="4">
                  <c:v>98.870056497175142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5ED-4A58-8C75-AA9B4941752E}"/>
            </c:ext>
          </c:extLst>
        </c:ser>
        <c:ser>
          <c:idx val="5"/>
          <c:order val="5"/>
          <c:tx>
            <c:strRef>
              <c:f>'2. Categorie merceologiche'!$B$43</c:f>
              <c:strCache>
                <c:ptCount val="1"/>
                <c:pt idx="0">
                  <c:v>Autoveicoli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merceologiche'!$C$37:$G$37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merceologiche'!$C$43:$G$43</c:f>
              <c:numCache>
                <c:formatCode>#,##0</c:formatCode>
                <c:ptCount val="5"/>
                <c:pt idx="0">
                  <c:v>100</c:v>
                </c:pt>
                <c:pt idx="1">
                  <c:v>107.84810126582278</c:v>
                </c:pt>
                <c:pt idx="2">
                  <c:v>102.27848101265822</c:v>
                </c:pt>
                <c:pt idx="3">
                  <c:v>68.94514767932489</c:v>
                </c:pt>
                <c:pt idx="4">
                  <c:v>75.358649789029528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5ED-4A58-8C75-AA9B4941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merceologiche'!$B$61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merceologiche'!$C$61:$G$61</c:f>
              <c:numCache>
                <c:formatCode>#,##0</c:formatCode>
                <c:ptCount val="5"/>
                <c:pt idx="0">
                  <c:v>100</c:v>
                </c:pt>
                <c:pt idx="1">
                  <c:v>64.613008409129918</c:v>
                </c:pt>
                <c:pt idx="2">
                  <c:v>59.53320748240948</c:v>
                </c:pt>
                <c:pt idx="3">
                  <c:v>45.014587266174708</c:v>
                </c:pt>
                <c:pt idx="4">
                  <c:v>48.189462845374983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6D3-418B-A61E-F67E06E16AAC}"/>
            </c:ext>
          </c:extLst>
        </c:ser>
        <c:ser>
          <c:idx val="1"/>
          <c:order val="1"/>
          <c:tx>
            <c:strRef>
              <c:f>'2. Categorie merceologiche'!$B$62</c:f>
              <c:strCache>
                <c:ptCount val="1"/>
                <c:pt idx="0">
                  <c:v>Tessile e abbigliamento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merceologiche'!$C$62:$G$62</c:f>
              <c:numCache>
                <c:formatCode>#,##0</c:formatCode>
                <c:ptCount val="5"/>
                <c:pt idx="0">
                  <c:v>100</c:v>
                </c:pt>
                <c:pt idx="1">
                  <c:v>89.45054945054946</c:v>
                </c:pt>
                <c:pt idx="2">
                  <c:v>93.626373626373621</c:v>
                </c:pt>
                <c:pt idx="3">
                  <c:v>53.098901098901095</c:v>
                </c:pt>
                <c:pt idx="4">
                  <c:v>63.428571428571423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D3-418B-A61E-F67E06E16AAC}"/>
            </c:ext>
          </c:extLst>
        </c:ser>
        <c:ser>
          <c:idx val="2"/>
          <c:order val="2"/>
          <c:tx>
            <c:strRef>
              <c:f>'2. Categorie merceologiche'!$B$63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merceologiche'!$C$63:$G$63</c:f>
              <c:numCache>
                <c:formatCode>#,##0</c:formatCode>
                <c:ptCount val="5"/>
                <c:pt idx="0">
                  <c:v>100</c:v>
                </c:pt>
                <c:pt idx="1">
                  <c:v>117.09923664122137</c:v>
                </c:pt>
                <c:pt idx="2">
                  <c:v>113.89312977099237</c:v>
                </c:pt>
                <c:pt idx="3">
                  <c:v>85.648854961832072</c:v>
                </c:pt>
                <c:pt idx="4">
                  <c:v>132.51908396946567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6D3-418B-A61E-F67E06E16AAC}"/>
            </c:ext>
          </c:extLst>
        </c:ser>
        <c:ser>
          <c:idx val="3"/>
          <c:order val="3"/>
          <c:tx>
            <c:strRef>
              <c:f>'2. Categorie merceologiche'!$B$64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merceologiche'!$C$64:$G$64</c:f>
              <c:numCache>
                <c:formatCode>#,##0</c:formatCode>
                <c:ptCount val="5"/>
                <c:pt idx="0">
                  <c:v>100</c:v>
                </c:pt>
                <c:pt idx="1">
                  <c:v>46.40943193997856</c:v>
                </c:pt>
                <c:pt idx="2">
                  <c:v>57.020364415862815</c:v>
                </c:pt>
                <c:pt idx="3">
                  <c:v>42.229367631296896</c:v>
                </c:pt>
                <c:pt idx="4">
                  <c:v>41.157556270096464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6D3-418B-A61E-F67E06E16AAC}"/>
            </c:ext>
          </c:extLst>
        </c:ser>
        <c:ser>
          <c:idx val="4"/>
          <c:order val="4"/>
          <c:tx>
            <c:strRef>
              <c:f>'2. Categorie merceologiche'!$B$65</c:f>
              <c:strCache>
                <c:ptCount val="1"/>
                <c:pt idx="0">
                  <c:v>Sport e cura della persona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merceologiche'!$C$65:$G$65</c:f>
              <c:numCache>
                <c:formatCode>#,##0</c:formatCode>
                <c:ptCount val="5"/>
                <c:pt idx="0">
                  <c:v>100</c:v>
                </c:pt>
                <c:pt idx="1">
                  <c:v>106.94945848375453</c:v>
                </c:pt>
                <c:pt idx="2">
                  <c:v>122.83393501805054</c:v>
                </c:pt>
                <c:pt idx="3">
                  <c:v>95.487364620938635</c:v>
                </c:pt>
                <c:pt idx="4">
                  <c:v>111.01083032490975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6D3-418B-A61E-F67E06E16AAC}"/>
            </c:ext>
          </c:extLst>
        </c:ser>
        <c:ser>
          <c:idx val="5"/>
          <c:order val="5"/>
          <c:tx>
            <c:strRef>
              <c:f>'2. Categorie merceologiche'!$B$66</c:f>
              <c:strCache>
                <c:ptCount val="1"/>
                <c:pt idx="0">
                  <c:v>Autoveicoli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Categorie merceologiche'!$C$60:$G$60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Categorie merceologiche'!$C$66:$G$66</c:f>
              <c:numCache>
                <c:formatCode>#,##0</c:formatCode>
                <c:ptCount val="5"/>
                <c:pt idx="0">
                  <c:v>100</c:v>
                </c:pt>
                <c:pt idx="1">
                  <c:v>125.1953125</c:v>
                </c:pt>
                <c:pt idx="2">
                  <c:v>122.0703125</c:v>
                </c:pt>
                <c:pt idx="3">
                  <c:v>82.421875</c:v>
                </c:pt>
                <c:pt idx="4">
                  <c:v>99.31640625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76D3-418B-A61E-F67E06E16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520114287247317"/>
          <c:y val="0.26077099737532811"/>
          <c:w val="0.31322769028871389"/>
          <c:h val="0.522046150481189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8B-49CB-AABE-598759FC1D8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8B-49CB-AABE-598759FC1D8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9A-496E-ADDF-C22ECD7EE881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9A-496E-ADDF-C22ECD7EE8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9A-496E-ADDF-C22ECD7EE8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9A-496E-ADDF-C22ECD7EE881}"/>
              </c:ext>
            </c:extLst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9A-496E-ADDF-C22ECD7EE881}"/>
              </c:ext>
            </c:extLst>
          </c:dPt>
          <c:dLbls>
            <c:dLbl>
              <c:idx val="0"/>
              <c:layout>
                <c:manualLayout>
                  <c:x val="-2.5965651227157081E-2"/>
                  <c:y val="-1.1628754738990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B-49CB-AABE-598759FC1D8E}"/>
                </c:ext>
              </c:extLst>
            </c:dLbl>
            <c:dLbl>
              <c:idx val="1"/>
              <c:layout>
                <c:manualLayout>
                  <c:x val="-3.7548458061140997E-3"/>
                  <c:y val="-3.6768008165645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B-49CB-AABE-598759FC1D8E}"/>
                </c:ext>
              </c:extLst>
            </c:dLbl>
            <c:dLbl>
              <c:idx val="2"/>
              <c:layout>
                <c:manualLayout>
                  <c:x val="2.1826539144276388E-2"/>
                  <c:y val="9.18635170603657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A-496E-ADDF-C22ECD7EE881}"/>
                </c:ext>
              </c:extLst>
            </c:dLbl>
            <c:dLbl>
              <c:idx val="3"/>
              <c:layout>
                <c:manualLayout>
                  <c:x val="1.4807084378507118E-2"/>
                  <c:y val="4.77107028288130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3934727494668"/>
                      <c:h val="0.168131379410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F9A-496E-ADDF-C22ECD7EE881}"/>
                </c:ext>
              </c:extLst>
            </c:dLbl>
            <c:dLbl>
              <c:idx val="4"/>
              <c:layout>
                <c:manualLayout>
                  <c:x val="-2.2335019025517891E-2"/>
                  <c:y val="-6.58347914843978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A-496E-ADDF-C22ECD7EE881}"/>
                </c:ext>
              </c:extLst>
            </c:dLbl>
            <c:dLbl>
              <c:idx val="5"/>
              <c:layout>
                <c:manualLayout>
                  <c:x val="-4.5160453750776892E-3"/>
                  <c:y val="-6.26961213181685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A-496E-ADDF-C22ECD7EE881}"/>
                </c:ext>
              </c:extLst>
            </c:dLbl>
            <c:dLbl>
              <c:idx val="6"/>
              <c:layout>
                <c:manualLayout>
                  <c:x val="2.1240615791850551E-2"/>
                  <c:y val="2.61719889180519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A-496E-ADDF-C22ECD7EE8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Categorie merceologiche'!$B$9:$B$15</c:f>
              <c:strCache>
                <c:ptCount val="7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
della persona</c:v>
                </c:pt>
                <c:pt idx="5">
                  <c:v>Autoveicoli</c:v>
                </c:pt>
                <c:pt idx="6">
                  <c:v>Altre attività commerciali</c:v>
                </c:pt>
              </c:strCache>
            </c:strRef>
          </c:cat>
          <c:val>
            <c:numRef>
              <c:f>'2. Categorie merceologiche'!$C$9:$C$15</c:f>
              <c:numCache>
                <c:formatCode>#,##0</c:formatCode>
                <c:ptCount val="7"/>
                <c:pt idx="0">
                  <c:v>2685</c:v>
                </c:pt>
                <c:pt idx="1">
                  <c:v>1424</c:v>
                </c:pt>
                <c:pt idx="2">
                  <c:v>822</c:v>
                </c:pt>
                <c:pt idx="3">
                  <c:v>346</c:v>
                </c:pt>
                <c:pt idx="4">
                  <c:v>1225</c:v>
                </c:pt>
                <c:pt idx="5">
                  <c:v>893</c:v>
                </c:pt>
                <c:pt idx="6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A-496E-ADDF-C22ECD7E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Categorie merceologiche'!$C$72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Categorie merceologiche'!$B$73:$B$78</c:f>
              <c:strCache>
                <c:ptCount val="6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</c:strCache>
            </c:strRef>
          </c:cat>
          <c:val>
            <c:numRef>
              <c:f>'2. Categorie merceologiche'!$C$73:$C$78</c:f>
              <c:numCache>
                <c:formatCode>#,##0</c:formatCode>
                <c:ptCount val="6"/>
                <c:pt idx="0">
                  <c:v>195</c:v>
                </c:pt>
                <c:pt idx="1">
                  <c:v>55</c:v>
                </c:pt>
                <c:pt idx="2">
                  <c:v>11</c:v>
                </c:pt>
                <c:pt idx="3">
                  <c:v>-35</c:v>
                </c:pt>
                <c:pt idx="4">
                  <c:v>131</c:v>
                </c:pt>
                <c:pt idx="5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6-45DE-82CD-4626A7596D1F}"/>
            </c:ext>
          </c:extLst>
        </c:ser>
        <c:ser>
          <c:idx val="1"/>
          <c:order val="1"/>
          <c:tx>
            <c:strRef>
              <c:f>'2. Categorie merceologiche'!$D$72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Categorie merceologiche'!$B$73:$B$78</c:f>
              <c:strCache>
                <c:ptCount val="6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</c:strCache>
            </c:strRef>
          </c:cat>
          <c:val>
            <c:numRef>
              <c:f>'2. Categorie merceologiche'!$D$73:$D$78</c:f>
              <c:numCache>
                <c:formatCode>#,##0</c:formatCode>
                <c:ptCount val="6"/>
                <c:pt idx="0">
                  <c:v>182</c:v>
                </c:pt>
                <c:pt idx="1">
                  <c:v>-87</c:v>
                </c:pt>
                <c:pt idx="2">
                  <c:v>-107</c:v>
                </c:pt>
                <c:pt idx="3">
                  <c:v>14</c:v>
                </c:pt>
                <c:pt idx="4">
                  <c:v>87</c:v>
                </c:pt>
                <c:pt idx="5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6-45DE-82CD-4626A7596D1F}"/>
            </c:ext>
          </c:extLst>
        </c:ser>
        <c:ser>
          <c:idx val="2"/>
          <c:order val="2"/>
          <c:tx>
            <c:strRef>
              <c:f>'2. Categorie merceologiche'!$E$72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Categorie merceologiche'!$B$73:$B$78</c:f>
              <c:strCache>
                <c:ptCount val="6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</c:strCache>
            </c:strRef>
          </c:cat>
          <c:val>
            <c:numRef>
              <c:f>'2. Categorie merceologiche'!$E$73:$E$78</c:f>
              <c:numCache>
                <c:formatCode>#,##0</c:formatCode>
                <c:ptCount val="6"/>
                <c:pt idx="0">
                  <c:v>17</c:v>
                </c:pt>
                <c:pt idx="1">
                  <c:v>-12</c:v>
                </c:pt>
                <c:pt idx="2">
                  <c:v>-106</c:v>
                </c:pt>
                <c:pt idx="3">
                  <c:v>26</c:v>
                </c:pt>
                <c:pt idx="4">
                  <c:v>65</c:v>
                </c:pt>
                <c:pt idx="5">
                  <c:v>-38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6-45DE-82CD-4626A7596D1F}"/>
            </c:ext>
          </c:extLst>
        </c:ser>
        <c:ser>
          <c:idx val="3"/>
          <c:order val="3"/>
          <c:tx>
            <c:strRef>
              <c:f>'2. Categorie merceologiche'!$F$72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Categorie merceologiche'!$B$73:$B$78</c:f>
              <c:strCache>
                <c:ptCount val="6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</c:strCache>
            </c:strRef>
          </c:cat>
          <c:val>
            <c:numRef>
              <c:f>'2. Categorie merceologiche'!$F$73:$F$78</c:f>
              <c:numCache>
                <c:formatCode>#,##0</c:formatCode>
                <c:ptCount val="6"/>
                <c:pt idx="0">
                  <c:v>-44</c:v>
                </c:pt>
                <c:pt idx="1">
                  <c:v>-334</c:v>
                </c:pt>
                <c:pt idx="2">
                  <c:v>-41</c:v>
                </c:pt>
                <c:pt idx="3">
                  <c:v>-37</c:v>
                </c:pt>
                <c:pt idx="4">
                  <c:v>-168</c:v>
                </c:pt>
                <c:pt idx="5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16-45DE-82CD-4626A7596D1F}"/>
            </c:ext>
          </c:extLst>
        </c:ser>
        <c:ser>
          <c:idx val="4"/>
          <c:order val="4"/>
          <c:tx>
            <c:strRef>
              <c:f>'2. Categorie merceologiche'!$G$72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Categorie merceologiche'!$B$73:$B$78</c:f>
              <c:strCache>
                <c:ptCount val="6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</c:strCache>
            </c:strRef>
          </c:cat>
          <c:val>
            <c:numRef>
              <c:f>'2. Categorie merceologiche'!$G$73:$G$78</c:f>
              <c:numCache>
                <c:formatCode>#,##0</c:formatCode>
                <c:ptCount val="6"/>
                <c:pt idx="0">
                  <c:v>-123</c:v>
                </c:pt>
                <c:pt idx="1">
                  <c:v>-19</c:v>
                </c:pt>
                <c:pt idx="2">
                  <c:v>-46</c:v>
                </c:pt>
                <c:pt idx="3">
                  <c:v>-38</c:v>
                </c:pt>
                <c:pt idx="4">
                  <c:v>-5</c:v>
                </c:pt>
                <c:pt idx="5">
                  <c:v>-124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16-45DE-82CD-4626A7596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675752"/>
        <c:axId val="850674768"/>
      </c:barChart>
      <c:catAx>
        <c:axId val="8506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674768"/>
        <c:crosses val="autoZero"/>
        <c:auto val="1"/>
        <c:lblAlgn val="ctr"/>
        <c:lblOffset val="100"/>
        <c:noMultiLvlLbl val="0"/>
      </c:catAx>
      <c:valAx>
        <c:axId val="8506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6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Contratti'!$B$43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Contratti'!$C$43:$G$43</c:f>
              <c:numCache>
                <c:formatCode>#,##0</c:formatCode>
                <c:ptCount val="5"/>
                <c:pt idx="0">
                  <c:v>100</c:v>
                </c:pt>
                <c:pt idx="1">
                  <c:v>107.8773301262778</c:v>
                </c:pt>
                <c:pt idx="2">
                  <c:v>126.9993986770896</c:v>
                </c:pt>
                <c:pt idx="3">
                  <c:v>86.229705351773902</c:v>
                </c:pt>
                <c:pt idx="4">
                  <c:v>112.62778111846062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DD-487A-976E-32B439B94E96}"/>
            </c:ext>
          </c:extLst>
        </c:ser>
        <c:ser>
          <c:idx val="1"/>
          <c:order val="1"/>
          <c:tx>
            <c:strRef>
              <c:f>'2. Contratti'!$B$44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Contratti'!$C$44:$G$44</c:f>
              <c:numCache>
                <c:formatCode>#,##0</c:formatCode>
                <c:ptCount val="5"/>
                <c:pt idx="0">
                  <c:v>100</c:v>
                </c:pt>
                <c:pt idx="1">
                  <c:v>71.258806552924199</c:v>
                </c:pt>
                <c:pt idx="2">
                  <c:v>66.68364315423139</c:v>
                </c:pt>
                <c:pt idx="3">
                  <c:v>40.310669722434426</c:v>
                </c:pt>
                <c:pt idx="4">
                  <c:v>51.829216535098887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3DD-487A-976E-32B439B94E96}"/>
            </c:ext>
          </c:extLst>
        </c:ser>
        <c:ser>
          <c:idx val="2"/>
          <c:order val="2"/>
          <c:tx>
            <c:strRef>
              <c:f>'2. Contratti'!$B$45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Contratti'!$C$45:$G$45</c:f>
              <c:numCache>
                <c:formatCode>#,##0</c:formatCode>
                <c:ptCount val="5"/>
                <c:pt idx="0">
                  <c:v>100</c:v>
                </c:pt>
                <c:pt idx="1">
                  <c:v>147.77947932618682</c:v>
                </c:pt>
                <c:pt idx="2">
                  <c:v>115.92649310872893</c:v>
                </c:pt>
                <c:pt idx="3">
                  <c:v>82.542113323124042</c:v>
                </c:pt>
                <c:pt idx="4">
                  <c:v>103.98162327718224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3DD-487A-976E-32B439B94E96}"/>
            </c:ext>
          </c:extLst>
        </c:ser>
        <c:ser>
          <c:idx val="3"/>
          <c:order val="3"/>
          <c:tx>
            <c:strRef>
              <c:f>'2. Contratti'!$B$46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Contratti'!$C$46:$G$46</c:f>
              <c:numCache>
                <c:formatCode>#,##0</c:formatCode>
                <c:ptCount val="5"/>
                <c:pt idx="0">
                  <c:v>100</c:v>
                </c:pt>
                <c:pt idx="1">
                  <c:v>91.222570532915356</c:v>
                </c:pt>
                <c:pt idx="2">
                  <c:v>120.84639498432601</c:v>
                </c:pt>
                <c:pt idx="3">
                  <c:v>88.557993730407532</c:v>
                </c:pt>
                <c:pt idx="4">
                  <c:v>103.6050156739812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3DD-487A-976E-32B439B94E96}"/>
            </c:ext>
          </c:extLst>
        </c:ser>
        <c:ser>
          <c:idx val="4"/>
          <c:order val="4"/>
          <c:tx>
            <c:strRef>
              <c:f>'2. Contratti'!$B$47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Contratti'!$C$47:$G$47</c:f>
              <c:numCache>
                <c:formatCode>#,##0</c:formatCode>
                <c:ptCount val="5"/>
                <c:pt idx="0">
                  <c:v>100</c:v>
                </c:pt>
                <c:pt idx="1">
                  <c:v>128.02547770700636</c:v>
                </c:pt>
                <c:pt idx="2">
                  <c:v>134.71337579617835</c:v>
                </c:pt>
                <c:pt idx="3">
                  <c:v>121.656050955414</c:v>
                </c:pt>
                <c:pt idx="4">
                  <c:v>143.63057324840764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3DD-487A-976E-32B439B94E96}"/>
            </c:ext>
          </c:extLst>
        </c:ser>
        <c:ser>
          <c:idx val="5"/>
          <c:order val="5"/>
          <c:tx>
            <c:strRef>
              <c:f>'2. Contratti'!$B$48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Contratti'!$C$48:$G$48</c:f>
              <c:numCache>
                <c:formatCode>#,##0</c:formatCode>
                <c:ptCount val="5"/>
                <c:pt idx="0">
                  <c:v>100</c:v>
                </c:pt>
                <c:pt idx="1">
                  <c:v>88.235294117647058</c:v>
                </c:pt>
                <c:pt idx="2">
                  <c:v>67.64705882352942</c:v>
                </c:pt>
                <c:pt idx="3">
                  <c:v>176.47058823529412</c:v>
                </c:pt>
                <c:pt idx="4">
                  <c:v>102.94117647058823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3DD-487A-976E-32B439B9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Contratti'!$B$69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Contratti'!$C$69:$G$69</c:f>
              <c:numCache>
                <c:formatCode>#,##0</c:formatCode>
                <c:ptCount val="5"/>
                <c:pt idx="0">
                  <c:v>100</c:v>
                </c:pt>
                <c:pt idx="1">
                  <c:v>108.50642927794263</c:v>
                </c:pt>
                <c:pt idx="2">
                  <c:v>113.84767556874382</c:v>
                </c:pt>
                <c:pt idx="3">
                  <c:v>86.44906033630069</c:v>
                </c:pt>
                <c:pt idx="4">
                  <c:v>113.74876360039565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E8-4168-B0B8-707EC736ADF4}"/>
            </c:ext>
          </c:extLst>
        </c:ser>
        <c:ser>
          <c:idx val="1"/>
          <c:order val="1"/>
          <c:tx>
            <c:strRef>
              <c:f>'2. Contratti'!$B$70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Contratti'!$C$70:$G$70</c:f>
              <c:numCache>
                <c:formatCode>#,##0</c:formatCode>
                <c:ptCount val="5"/>
                <c:pt idx="0">
                  <c:v>100</c:v>
                </c:pt>
                <c:pt idx="1">
                  <c:v>76.834682684774094</c:v>
                </c:pt>
                <c:pt idx="2">
                  <c:v>74.675720379559507</c:v>
                </c:pt>
                <c:pt idx="3">
                  <c:v>51.806389831983978</c:v>
                </c:pt>
                <c:pt idx="4">
                  <c:v>59.214764516409858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3E8-4168-B0B8-707EC736ADF4}"/>
            </c:ext>
          </c:extLst>
        </c:ser>
        <c:ser>
          <c:idx val="2"/>
          <c:order val="2"/>
          <c:tx>
            <c:strRef>
              <c:f>'2. Contratti'!$B$71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Contratti'!$C$71:$G$71</c:f>
              <c:numCache>
                <c:formatCode>#,##0</c:formatCode>
                <c:ptCount val="5"/>
                <c:pt idx="0">
                  <c:v>100</c:v>
                </c:pt>
                <c:pt idx="1">
                  <c:v>117.34104046242774</c:v>
                </c:pt>
                <c:pt idx="2">
                  <c:v>106.93641618497109</c:v>
                </c:pt>
                <c:pt idx="3">
                  <c:v>61.271676300578036</c:v>
                </c:pt>
                <c:pt idx="4">
                  <c:v>86.127167630057798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E8-4168-B0B8-707EC736ADF4}"/>
            </c:ext>
          </c:extLst>
        </c:ser>
        <c:ser>
          <c:idx val="3"/>
          <c:order val="3"/>
          <c:tx>
            <c:strRef>
              <c:f>'2. Contratti'!$B$72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Contratti'!$C$72:$G$72</c:f>
              <c:numCache>
                <c:formatCode>#,##0</c:formatCode>
                <c:ptCount val="5"/>
                <c:pt idx="0">
                  <c:v>100</c:v>
                </c:pt>
                <c:pt idx="1">
                  <c:v>115.19507186858316</c:v>
                </c:pt>
                <c:pt idx="2">
                  <c:v>135.1129363449692</c:v>
                </c:pt>
                <c:pt idx="3">
                  <c:v>98.562628336755637</c:v>
                </c:pt>
                <c:pt idx="4">
                  <c:v>126.48870636550309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3E8-4168-B0B8-707EC736ADF4}"/>
            </c:ext>
          </c:extLst>
        </c:ser>
        <c:ser>
          <c:idx val="4"/>
          <c:order val="4"/>
          <c:tx>
            <c:strRef>
              <c:f>'2. Contratti'!$B$73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Contratti'!$C$73:$G$73</c:f>
              <c:numCache>
                <c:formatCode>#,##0</c:formatCode>
                <c:ptCount val="5"/>
                <c:pt idx="0">
                  <c:v>100</c:v>
                </c:pt>
                <c:pt idx="1">
                  <c:v>133.74233128834356</c:v>
                </c:pt>
                <c:pt idx="2">
                  <c:v>155.21472392638037</c:v>
                </c:pt>
                <c:pt idx="3">
                  <c:v>96.319018404907979</c:v>
                </c:pt>
                <c:pt idx="4">
                  <c:v>103.68098159509202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3E8-4168-B0B8-707EC736ADF4}"/>
            </c:ext>
          </c:extLst>
        </c:ser>
        <c:ser>
          <c:idx val="5"/>
          <c:order val="5"/>
          <c:tx>
            <c:strRef>
              <c:f>'2. Contratti'!$B$74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Contratti'!$C$74:$G$74</c:f>
              <c:numCache>
                <c:formatCode>#,##0</c:formatCode>
                <c:ptCount val="5"/>
                <c:pt idx="0">
                  <c:v>100</c:v>
                </c:pt>
                <c:pt idx="1">
                  <c:v>125</c:v>
                </c:pt>
                <c:pt idx="2">
                  <c:v>145</c:v>
                </c:pt>
                <c:pt idx="3">
                  <c:v>135</c:v>
                </c:pt>
                <c:pt idx="4">
                  <c:v>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3E8-4168-B0B8-707EC736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Contratti'!$B$50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Contratti'!$C$50:$G$50</c:f>
              <c:numCache>
                <c:formatCode>#,##0</c:formatCode>
                <c:ptCount val="5"/>
                <c:pt idx="0">
                  <c:v>100</c:v>
                </c:pt>
                <c:pt idx="1">
                  <c:v>49.806028051327964</c:v>
                </c:pt>
                <c:pt idx="2">
                  <c:v>38.391524917934944</c:v>
                </c:pt>
                <c:pt idx="3">
                  <c:v>18.42733512384363</c:v>
                </c:pt>
                <c:pt idx="4">
                  <c:v>24.276335422262012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92C-40CE-A43E-B7105D54E815}"/>
            </c:ext>
          </c:extLst>
        </c:ser>
        <c:ser>
          <c:idx val="1"/>
          <c:order val="1"/>
          <c:tx>
            <c:strRef>
              <c:f>'2. Contratti'!$B$51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Contratti'!$C$42:$G$42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Contratti'!$C$51:$G$51</c:f>
              <c:numCache>
                <c:formatCode>#,##0</c:formatCode>
                <c:ptCount val="5"/>
                <c:pt idx="0">
                  <c:v>100</c:v>
                </c:pt>
                <c:pt idx="1">
                  <c:v>580</c:v>
                </c:pt>
                <c:pt idx="2">
                  <c:v>1580</c:v>
                </c:pt>
                <c:pt idx="3">
                  <c:v>620</c:v>
                </c:pt>
                <c:pt idx="4">
                  <c:v>420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92C-40CE-A43E-B7105D54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700"/>
          <c:min val="-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Contratti'!$B$76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Contratti'!$C$76:$G$76</c:f>
              <c:numCache>
                <c:formatCode>#,##0</c:formatCode>
                <c:ptCount val="5"/>
                <c:pt idx="0">
                  <c:v>100</c:v>
                </c:pt>
                <c:pt idx="1">
                  <c:v>50.624905887667516</c:v>
                </c:pt>
                <c:pt idx="2">
                  <c:v>38.879686794157507</c:v>
                </c:pt>
                <c:pt idx="3">
                  <c:v>17.888872157807558</c:v>
                </c:pt>
                <c:pt idx="4">
                  <c:v>24.439090498418913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E1-4788-A103-E4993BD92875}"/>
            </c:ext>
          </c:extLst>
        </c:ser>
        <c:ser>
          <c:idx val="1"/>
          <c:order val="1"/>
          <c:tx>
            <c:strRef>
              <c:f>'2. Contratti'!$B$77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Contratti'!$C$68:$G$68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Contratti'!$C$77:$G$77</c:f>
              <c:numCache>
                <c:formatCode>#,##0</c:formatCode>
                <c:ptCount val="5"/>
                <c:pt idx="0">
                  <c:v>100</c:v>
                </c:pt>
                <c:pt idx="1">
                  <c:v>115.38461538461537</c:v>
                </c:pt>
                <c:pt idx="2">
                  <c:v>192.30769230769232</c:v>
                </c:pt>
                <c:pt idx="3">
                  <c:v>230.76923076923075</c:v>
                </c:pt>
                <c:pt idx="4">
                  <c:v>253.84615384615384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AE1-4788-A103-E4993BD9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Rete distributiva'!$B$36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Rete distributiva'!$C$35:$G$35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Rete distributiva'!$C$36:$G$36</c:f>
              <c:numCache>
                <c:formatCode>#,##0</c:formatCode>
                <c:ptCount val="5"/>
                <c:pt idx="0">
                  <c:v>100</c:v>
                </c:pt>
                <c:pt idx="1">
                  <c:v>99.295642652092852</c:v>
                </c:pt>
                <c:pt idx="2">
                  <c:v>98.03983466345727</c:v>
                </c:pt>
                <c:pt idx="3">
                  <c:v>96.26019789087394</c:v>
                </c:pt>
                <c:pt idx="4">
                  <c:v>95.041876707869264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F8-45D3-8DEA-D74E4EE84996}"/>
            </c:ext>
          </c:extLst>
        </c:ser>
        <c:ser>
          <c:idx val="1"/>
          <c:order val="1"/>
          <c:tx>
            <c:strRef>
              <c:f>'1. Rete distributiva'!$B$37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Rete distributiva'!$C$35:$G$35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Rete distributiva'!$C$37:$G$37</c:f>
              <c:numCache>
                <c:formatCode>#,##0</c:formatCode>
                <c:ptCount val="5"/>
                <c:pt idx="0">
                  <c:v>100</c:v>
                </c:pt>
                <c:pt idx="1">
                  <c:v>99.210665340750182</c:v>
                </c:pt>
                <c:pt idx="2">
                  <c:v>97.243543926163028</c:v>
                </c:pt>
                <c:pt idx="3">
                  <c:v>96.061095745672645</c:v>
                </c:pt>
                <c:pt idx="4">
                  <c:v>96.409148823767055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F8-45D3-8DEA-D74E4EE8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</a:t>
            </a:r>
            <a:r>
              <a:rPr lang="it-IT" b="1" baseline="0">
                <a:solidFill>
                  <a:schemeClr val="tx1"/>
                </a:solidFill>
              </a:rPr>
              <a:t> AVVIAMENTI</a:t>
            </a:r>
            <a:endParaRPr lang="it-I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253966225852793"/>
          <c:y val="0.34978427992358946"/>
          <c:w val="0.30314762299861486"/>
          <c:h val="0.526920747332618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50-4D3F-B0A3-C1A359FEC5D9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50-4D3F-B0A3-C1A359FEC5D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50-4D3F-B0A3-C1A359FEC5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50-4D3F-B0A3-C1A359FEC5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50-4D3F-B0A3-C1A359FEC5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50-4D3F-B0A3-C1A359FEC5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50-4D3F-B0A3-C1A359FEC5D9}"/>
              </c:ext>
            </c:extLst>
          </c:dPt>
          <c:dLbls>
            <c:dLbl>
              <c:idx val="0"/>
              <c:layout>
                <c:manualLayout>
                  <c:x val="2.8665083255940874E-2"/>
                  <c:y val="0.10789575859230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50-4D3F-B0A3-C1A359FEC5D9}"/>
                </c:ext>
              </c:extLst>
            </c:dLbl>
            <c:dLbl>
              <c:idx val="1"/>
              <c:layout>
                <c:manualLayout>
                  <c:x val="6.04498112996438E-3"/>
                  <c:y val="-7.6552930883639549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50-4D3F-B0A3-C1A359FEC5D9}"/>
                </c:ext>
              </c:extLst>
            </c:dLbl>
            <c:dLbl>
              <c:idx val="2"/>
              <c:layout>
                <c:manualLayout>
                  <c:x val="-6.5331328783722904E-3"/>
                  <c:y val="5.8081970522915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50-4D3F-B0A3-C1A359FEC5D9}"/>
                </c:ext>
              </c:extLst>
            </c:dLbl>
            <c:dLbl>
              <c:idx val="3"/>
              <c:layout>
                <c:manualLayout>
                  <c:x val="-6.9477193899788363E-3"/>
                  <c:y val="3.5249809750112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50-4D3F-B0A3-C1A359FEC5D9}"/>
                </c:ext>
              </c:extLst>
            </c:dLbl>
            <c:dLbl>
              <c:idx val="4"/>
              <c:layout>
                <c:manualLayout>
                  <c:x val="6.5081147268098265E-3"/>
                  <c:y val="-2.0040379567938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50-4D3F-B0A3-C1A359FEC5D9}"/>
                </c:ext>
              </c:extLst>
            </c:dLbl>
            <c:dLbl>
              <c:idx val="5"/>
              <c:layout>
                <c:manualLayout>
                  <c:x val="6.5691232764057209E-2"/>
                  <c:y val="-6.2748295516314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50-4D3F-B0A3-C1A359FEC5D9}"/>
                </c:ext>
              </c:extLst>
            </c:dLbl>
            <c:dLbl>
              <c:idx val="6"/>
              <c:layout>
                <c:manualLayout>
                  <c:x val="0.14120119651096849"/>
                  <c:y val="5.687306838124524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50-4D3F-B0A3-C1A359FEC5D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Contratti'!$B$9:$B$15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Contratti'!$C$9:$C$15</c:f>
              <c:numCache>
                <c:formatCode>#,##0</c:formatCode>
                <c:ptCount val="7"/>
                <c:pt idx="0">
                  <c:v>1873</c:v>
                </c:pt>
                <c:pt idx="1">
                  <c:v>6106</c:v>
                </c:pt>
                <c:pt idx="2">
                  <c:v>679</c:v>
                </c:pt>
                <c:pt idx="3">
                  <c:v>661</c:v>
                </c:pt>
                <c:pt idx="4">
                  <c:v>451</c:v>
                </c:pt>
                <c:pt idx="5">
                  <c:v>35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50-4D3F-B0A3-C1A359FEC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'2. Contratti'!$C$82:$C$87</c:f>
              <c:numCache>
                <c:formatCode>#,##0</c:formatCode>
                <c:ptCount val="6"/>
                <c:pt idx="0">
                  <c:v>-359</c:v>
                </c:pt>
                <c:pt idx="1">
                  <c:v>294</c:v>
                </c:pt>
                <c:pt idx="2">
                  <c:v>480</c:v>
                </c:pt>
                <c:pt idx="3">
                  <c:v>151</c:v>
                </c:pt>
                <c:pt idx="4">
                  <c:v>151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C-4C53-B6E3-3A96BD93CB57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'2. Contratti'!$D$82:$D$87</c:f>
              <c:numCache>
                <c:formatCode>#,##0</c:formatCode>
                <c:ptCount val="6"/>
                <c:pt idx="0">
                  <c:v>-400</c:v>
                </c:pt>
                <c:pt idx="1">
                  <c:v>-431</c:v>
                </c:pt>
                <c:pt idx="2">
                  <c:v>762</c:v>
                </c:pt>
                <c:pt idx="3">
                  <c:v>21</c:v>
                </c:pt>
                <c:pt idx="4">
                  <c:v>184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C-4C53-B6E3-3A96BD93CB57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'2. Contratti'!$E$82:$E$87</c:f>
              <c:numCache>
                <c:formatCode>#,##0</c:formatCode>
                <c:ptCount val="6"/>
                <c:pt idx="0">
                  <c:v>-190</c:v>
                </c:pt>
                <c:pt idx="1">
                  <c:v>-722</c:v>
                </c:pt>
                <c:pt idx="2">
                  <c:v>572</c:v>
                </c:pt>
                <c:pt idx="3">
                  <c:v>113</c:v>
                </c:pt>
                <c:pt idx="4">
                  <c:v>170</c:v>
                </c:pt>
                <c:pt idx="5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C-4C53-B6E3-3A96BD93CB57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'2. Contratti'!$F$82:$F$87</c:f>
              <c:numCache>
                <c:formatCode>#,##0</c:formatCode>
                <c:ptCount val="6"/>
                <c:pt idx="0">
                  <c:v>-314</c:v>
                </c:pt>
                <c:pt idx="1">
                  <c:v>-1202</c:v>
                </c:pt>
                <c:pt idx="2">
                  <c:v>433</c:v>
                </c:pt>
                <c:pt idx="3">
                  <c:v>85</c:v>
                </c:pt>
                <c:pt idx="4">
                  <c:v>225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C-4C53-B6E3-3A96BD93CB57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Contratti'!$B$82:$B$87</c:f>
              <c:strCache>
                <c:ptCount val="6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</c:strCache>
            </c:strRef>
          </c:cat>
          <c:val>
            <c:numRef>
              <c:f>'2. Contratti'!$G$82:$G$87</c:f>
              <c:numCache>
                <c:formatCode>#,##0</c:formatCode>
                <c:ptCount val="6"/>
                <c:pt idx="0">
                  <c:v>-427</c:v>
                </c:pt>
                <c:pt idx="1">
                  <c:v>-696</c:v>
                </c:pt>
                <c:pt idx="2">
                  <c:v>530</c:v>
                </c:pt>
                <c:pt idx="3">
                  <c:v>45</c:v>
                </c:pt>
                <c:pt idx="4">
                  <c:v>282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C-4C53-B6E3-3A96BD93C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365224"/>
        <c:axId val="853365880"/>
      </c:barChart>
      <c:catAx>
        <c:axId val="85336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65880"/>
        <c:crosses val="autoZero"/>
        <c:auto val="1"/>
        <c:lblAlgn val="ctr"/>
        <c:lblOffset val="100"/>
        <c:noMultiLvlLbl val="0"/>
      </c:catAx>
      <c:valAx>
        <c:axId val="85336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365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Contratti'!$C$90:$C$91</c:f>
              <c:numCache>
                <c:formatCode>#,##0</c:formatCode>
                <c:ptCount val="2"/>
                <c:pt idx="0">
                  <c:v>61</c:v>
                </c:pt>
                <c:pt idx="1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5-4374-B03B-86E11C7BEE88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Contratti'!$D$90:$D$91</c:f>
              <c:numCache>
                <c:formatCode>#,##0</c:formatCode>
                <c:ptCount val="2"/>
                <c:pt idx="0">
                  <c:v>-24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5-4374-B03B-86E11C7BEE88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Contratti'!$E$90:$E$91</c:f>
              <c:numCache>
                <c:formatCode>#,##0</c:formatCode>
                <c:ptCount val="2"/>
                <c:pt idx="0">
                  <c:v>-9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5-4374-B03B-86E11C7BEE88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Contratti'!$F$90:$F$91</c:f>
              <c:numCache>
                <c:formatCode>#,##0</c:formatCode>
                <c:ptCount val="2"/>
                <c:pt idx="0">
                  <c:v>47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85-4374-B03B-86E11C7BEE88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Contratti'!$G$90:$G$91</c:f>
              <c:numCache>
                <c:formatCode>#,##0</c:formatCode>
                <c:ptCount val="2"/>
                <c:pt idx="0">
                  <c:v>4</c:v>
                </c:pt>
                <c:pt idx="1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85-4374-B03B-86E11C7B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614456"/>
        <c:axId val="619606256"/>
      </c:barChart>
      <c:catAx>
        <c:axId val="61961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9606256"/>
        <c:crosses val="autoZero"/>
        <c:auto val="1"/>
        <c:lblAlgn val="ctr"/>
        <c:lblOffset val="100"/>
        <c:noMultiLvlLbl val="0"/>
      </c:catAx>
      <c:valAx>
        <c:axId val="61960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961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età'!$B$34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età'!$C$34:$G$34</c:f>
              <c:numCache>
                <c:formatCode>#,##0</c:formatCode>
                <c:ptCount val="5"/>
                <c:pt idx="0">
                  <c:v>100</c:v>
                </c:pt>
                <c:pt idx="1">
                  <c:v>82.554517133956381</c:v>
                </c:pt>
                <c:pt idx="2">
                  <c:v>85.48569810252053</c:v>
                </c:pt>
                <c:pt idx="3">
                  <c:v>55.140186915887845</c:v>
                </c:pt>
                <c:pt idx="4">
                  <c:v>70.787312376097418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61-4164-9A97-3B50732C9D81}"/>
            </c:ext>
          </c:extLst>
        </c:ser>
        <c:ser>
          <c:idx val="1"/>
          <c:order val="1"/>
          <c:tx>
            <c:strRef>
              <c:f>'2. Classe età'!$B$35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età'!$C$35:$G$35</c:f>
              <c:numCache>
                <c:formatCode>#,##0</c:formatCode>
                <c:ptCount val="5"/>
                <c:pt idx="0">
                  <c:v>100</c:v>
                </c:pt>
                <c:pt idx="1">
                  <c:v>82.583559168925021</c:v>
                </c:pt>
                <c:pt idx="2">
                  <c:v>76.72990063233965</c:v>
                </c:pt>
                <c:pt idx="3">
                  <c:v>51.43631436314363</c:v>
                </c:pt>
                <c:pt idx="4">
                  <c:v>65.275519421860878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61-4164-9A97-3B50732C9D81}"/>
            </c:ext>
          </c:extLst>
        </c:ser>
        <c:ser>
          <c:idx val="2"/>
          <c:order val="2"/>
          <c:tx>
            <c:strRef>
              <c:f>'2. Classe età'!$B$36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età'!$C$36:$G$36</c:f>
              <c:numCache>
                <c:formatCode>#,##0</c:formatCode>
                <c:ptCount val="5"/>
                <c:pt idx="0">
                  <c:v>100</c:v>
                </c:pt>
                <c:pt idx="1">
                  <c:v>70.716889428918591</c:v>
                </c:pt>
                <c:pt idx="2">
                  <c:v>66.383151073309037</c:v>
                </c:pt>
                <c:pt idx="3">
                  <c:v>39.449169704333734</c:v>
                </c:pt>
                <c:pt idx="4">
                  <c:v>47.225597407857435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661-4164-9A97-3B50732C9D81}"/>
            </c:ext>
          </c:extLst>
        </c:ser>
        <c:ser>
          <c:idx val="3"/>
          <c:order val="3"/>
          <c:tx>
            <c:strRef>
              <c:f>'2. Classe età'!$B$37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età'!$C$33:$G$33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età'!$C$37:$G$37</c:f>
              <c:numCache>
                <c:formatCode>#,##0</c:formatCode>
                <c:ptCount val="5"/>
                <c:pt idx="0">
                  <c:v>100</c:v>
                </c:pt>
                <c:pt idx="1">
                  <c:v>131.57894736842107</c:v>
                </c:pt>
                <c:pt idx="2">
                  <c:v>94.73684210526315</c:v>
                </c:pt>
                <c:pt idx="3">
                  <c:v>78.94736842105263</c:v>
                </c:pt>
                <c:pt idx="4">
                  <c:v>163.15789473684211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661-4164-9A97-3B50732C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età'!$B$52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età'!$C$52:$G$52</c:f>
              <c:numCache>
                <c:formatCode>#,##0</c:formatCode>
                <c:ptCount val="5"/>
                <c:pt idx="0">
                  <c:v>100</c:v>
                </c:pt>
                <c:pt idx="1">
                  <c:v>85.342948180446086</c:v>
                </c:pt>
                <c:pt idx="2">
                  <c:v>86.214992453463026</c:v>
                </c:pt>
                <c:pt idx="3">
                  <c:v>59.433171222538995</c:v>
                </c:pt>
                <c:pt idx="4">
                  <c:v>71.641791044776113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981-4FB1-B7BE-B2115477038B}"/>
            </c:ext>
          </c:extLst>
        </c:ser>
        <c:ser>
          <c:idx val="1"/>
          <c:order val="1"/>
          <c:tx>
            <c:strRef>
              <c:f>'2. Classe età'!$B$53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età'!$C$53:$G$53</c:f>
              <c:numCache>
                <c:formatCode>#,##0</c:formatCode>
                <c:ptCount val="5"/>
                <c:pt idx="0">
                  <c:v>100</c:v>
                </c:pt>
                <c:pt idx="1">
                  <c:v>85.354976810560117</c:v>
                </c:pt>
                <c:pt idx="2">
                  <c:v>82.964680699250806</c:v>
                </c:pt>
                <c:pt idx="3">
                  <c:v>58.794149125936499</c:v>
                </c:pt>
                <c:pt idx="4">
                  <c:v>70.567249375668922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981-4FB1-B7BE-B2115477038B}"/>
            </c:ext>
          </c:extLst>
        </c:ser>
        <c:ser>
          <c:idx val="2"/>
          <c:order val="2"/>
          <c:tx>
            <c:strRef>
              <c:f>'2. Classe età'!$B$54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età'!$C$54:$G$54</c:f>
              <c:numCache>
                <c:formatCode>#,##0</c:formatCode>
                <c:ptCount val="5"/>
                <c:pt idx="0">
                  <c:v>100</c:v>
                </c:pt>
                <c:pt idx="1">
                  <c:v>77.090119435396304</c:v>
                </c:pt>
                <c:pt idx="2">
                  <c:v>79.370249728555919</c:v>
                </c:pt>
                <c:pt idx="3">
                  <c:v>57.799493304379304</c:v>
                </c:pt>
                <c:pt idx="4">
                  <c:v>65.182772348896123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981-4FB1-B7BE-B2115477038B}"/>
            </c:ext>
          </c:extLst>
        </c:ser>
        <c:ser>
          <c:idx val="3"/>
          <c:order val="3"/>
          <c:tx>
            <c:strRef>
              <c:f>'2. Classe età'!$B$55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Classe età'!$C$51:$G$51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Classe età'!$C$55:$G$55</c:f>
              <c:numCache>
                <c:formatCode>#,##0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  <c:pt idx="3">
                  <c:v>120</c:v>
                </c:pt>
                <c:pt idx="4">
                  <c:v>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981-4FB1-B7BE-B2115477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601030566258411"/>
          <c:y val="0.29317840478273549"/>
          <c:w val="0.2939948571589639"/>
          <c:h val="0.600749854184893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4-4257-9612-748CA9ADA6A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04-4257-9612-748CA9ADA6A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04-4257-9612-748CA9ADA6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04-4257-9612-748CA9ADA6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04-4257-9612-748CA9ADA6A1}"/>
              </c:ext>
            </c:extLst>
          </c:dPt>
          <c:dLbls>
            <c:dLbl>
              <c:idx val="0"/>
              <c:layout>
                <c:manualLayout>
                  <c:x val="-4.0734376577702246E-3"/>
                  <c:y val="4.496208807232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4-4257-9612-748CA9ADA6A1}"/>
                </c:ext>
              </c:extLst>
            </c:dLbl>
            <c:dLbl>
              <c:idx val="1"/>
              <c:layout>
                <c:manualLayout>
                  <c:x val="-1.1514483551935593E-2"/>
                  <c:y val="-5.2087707786526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04-4257-9612-748CA9ADA6A1}"/>
                </c:ext>
              </c:extLst>
            </c:dLbl>
            <c:dLbl>
              <c:idx val="2"/>
              <c:layout>
                <c:manualLayout>
                  <c:x val="-8.1070926892377465E-3"/>
                  <c:y val="3.673957421988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04-4257-9612-748CA9ADA6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04-4257-9612-748CA9ADA6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Classe età'!$B$9:$B$13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età'!$C$9:$C$13</c:f>
              <c:numCache>
                <c:formatCode>#,##0</c:formatCode>
                <c:ptCount val="5"/>
                <c:pt idx="0">
                  <c:v>4999</c:v>
                </c:pt>
                <c:pt idx="1">
                  <c:v>3613</c:v>
                </c:pt>
                <c:pt idx="2">
                  <c:v>1166</c:v>
                </c:pt>
                <c:pt idx="3">
                  <c:v>31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B-4277-94E2-8AB39673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Classe età'!$C$60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'2. Classe età'!$C$61:$C$64</c:f>
              <c:numCache>
                <c:formatCode>#,##0</c:formatCode>
                <c:ptCount val="4"/>
                <c:pt idx="0">
                  <c:v>1099</c:v>
                </c:pt>
                <c:pt idx="1">
                  <c:v>-71</c:v>
                </c:pt>
                <c:pt idx="2">
                  <c:v>-294</c:v>
                </c:pt>
                <c:pt idx="3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8-4EC8-B25D-01DC50B0080E}"/>
            </c:ext>
          </c:extLst>
        </c:ser>
        <c:ser>
          <c:idx val="1"/>
          <c:order val="1"/>
          <c:tx>
            <c:strRef>
              <c:f>'2. Classe età'!$D$60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'2. Classe età'!$D$61:$D$64</c:f>
              <c:numCache>
                <c:formatCode>#,##0</c:formatCode>
                <c:ptCount val="4"/>
                <c:pt idx="0">
                  <c:v>741</c:v>
                </c:pt>
                <c:pt idx="1">
                  <c:v>-214</c:v>
                </c:pt>
                <c:pt idx="2">
                  <c:v>-384</c:v>
                </c:pt>
                <c:pt idx="3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8-4EC8-B25D-01DC50B0080E}"/>
            </c:ext>
          </c:extLst>
        </c:ser>
        <c:ser>
          <c:idx val="2"/>
          <c:order val="2"/>
          <c:tx>
            <c:strRef>
              <c:f>'2. Classe età'!$E$60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'2. Classe età'!$E$61:$E$64</c:f>
              <c:numCache>
                <c:formatCode>#,##0</c:formatCode>
                <c:ptCount val="4"/>
                <c:pt idx="0">
                  <c:v>896</c:v>
                </c:pt>
                <c:pt idx="1">
                  <c:v>-404</c:v>
                </c:pt>
                <c:pt idx="2">
                  <c:v>-554</c:v>
                </c:pt>
                <c:pt idx="3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8-4EC8-B25D-01DC50B0080E}"/>
            </c:ext>
          </c:extLst>
        </c:ser>
        <c:ser>
          <c:idx val="3"/>
          <c:order val="3"/>
          <c:tx>
            <c:strRef>
              <c:f>'2. Classe età'!$F$60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'2. Classe età'!$F$61:$F$64</c:f>
              <c:numCache>
                <c:formatCode>#,##0</c:formatCode>
                <c:ptCount val="4"/>
                <c:pt idx="0">
                  <c:v>350</c:v>
                </c:pt>
                <c:pt idx="1">
                  <c:v>-449</c:v>
                </c:pt>
                <c:pt idx="2">
                  <c:v>-623</c:v>
                </c:pt>
                <c:pt idx="3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88-4EC8-B25D-01DC50B0080E}"/>
            </c:ext>
          </c:extLst>
        </c:ser>
        <c:ser>
          <c:idx val="4"/>
          <c:order val="4"/>
          <c:tx>
            <c:strRef>
              <c:f>'2. Classe età'!$G$60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Classe età'!$B$61:$B$64</c:f>
              <c:strCache>
                <c:ptCount val="4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</c:strCache>
            </c:strRef>
          </c:cat>
          <c:val>
            <c:numRef>
              <c:f>'2. Classe età'!$G$61:$G$64</c:f>
              <c:numCache>
                <c:formatCode>#,##0</c:formatCode>
                <c:ptCount val="4"/>
                <c:pt idx="0">
                  <c:v>727</c:v>
                </c:pt>
                <c:pt idx="1">
                  <c:v>-343</c:v>
                </c:pt>
                <c:pt idx="2">
                  <c:v>-635</c:v>
                </c:pt>
                <c:pt idx="3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88-4EC8-B25D-01DC50B00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7936784"/>
        <c:axId val="797938752"/>
      </c:barChart>
      <c:catAx>
        <c:axId val="79793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7938752"/>
        <c:crosses val="autoZero"/>
        <c:auto val="1"/>
        <c:lblAlgn val="ctr"/>
        <c:lblOffset val="100"/>
        <c:noMultiLvlLbl val="0"/>
      </c:catAx>
      <c:valAx>
        <c:axId val="7979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793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Genere'!$B$31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Genere'!$C$31:$G$31</c:f>
              <c:numCache>
                <c:formatCode>#,##0</c:formatCode>
                <c:ptCount val="5"/>
                <c:pt idx="0">
                  <c:v>100</c:v>
                </c:pt>
                <c:pt idx="1">
                  <c:v>83.948155533399799</c:v>
                </c:pt>
                <c:pt idx="2">
                  <c:v>85.500640934339827</c:v>
                </c:pt>
                <c:pt idx="3">
                  <c:v>58.225324027916244</c:v>
                </c:pt>
                <c:pt idx="4">
                  <c:v>69.505768409058547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737-4811-8811-CB6E8A40925E}"/>
            </c:ext>
          </c:extLst>
        </c:ser>
        <c:ser>
          <c:idx val="1"/>
          <c:order val="1"/>
          <c:tx>
            <c:strRef>
              <c:f>'2. Genere'!$B$32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Genere'!$C$32:$G$32</c:f>
              <c:numCache>
                <c:formatCode>#,##0</c:formatCode>
                <c:ptCount val="5"/>
                <c:pt idx="0">
                  <c:v>100</c:v>
                </c:pt>
                <c:pt idx="1">
                  <c:v>77.852182539682531</c:v>
                </c:pt>
                <c:pt idx="2">
                  <c:v>73.648313492063494</c:v>
                </c:pt>
                <c:pt idx="3">
                  <c:v>45.163690476190474</c:v>
                </c:pt>
                <c:pt idx="4">
                  <c:v>61.148313492063487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737-4811-8811-CB6E8A409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Genere'!$B$46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Genere'!$C$46:$G$46</c:f>
              <c:numCache>
                <c:formatCode>#,##0</c:formatCode>
                <c:ptCount val="5"/>
                <c:pt idx="0">
                  <c:v>100</c:v>
                </c:pt>
                <c:pt idx="1">
                  <c:v>88.551829268292678</c:v>
                </c:pt>
                <c:pt idx="2">
                  <c:v>90.640243902439025</c:v>
                </c:pt>
                <c:pt idx="3">
                  <c:v>66.570121951219505</c:v>
                </c:pt>
                <c:pt idx="4">
                  <c:v>79.527439024390247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934-41BA-97AF-28154306CCE0}"/>
            </c:ext>
          </c:extLst>
        </c:ser>
        <c:ser>
          <c:idx val="1"/>
          <c:order val="1"/>
          <c:tx>
            <c:strRef>
              <c:f>'2. Genere'!$B$47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Genere'!$C$45:$G$45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Genere'!$C$47:$G$47</c:f>
              <c:numCache>
                <c:formatCode>#,##0</c:formatCode>
                <c:ptCount val="5"/>
                <c:pt idx="0">
                  <c:v>100</c:v>
                </c:pt>
                <c:pt idx="1">
                  <c:v>79.864137400666493</c:v>
                </c:pt>
                <c:pt idx="2">
                  <c:v>77.787746731607271</c:v>
                </c:pt>
                <c:pt idx="3">
                  <c:v>52.627531402204561</c:v>
                </c:pt>
                <c:pt idx="4">
                  <c:v>62.189182260958731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934-41BA-97AF-28154306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D1F-431A-B127-865B0765EEA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1F-431A-B127-865B0765EEA1}"/>
              </c:ext>
            </c:extLst>
          </c:dPt>
          <c:dLbls>
            <c:dLbl>
              <c:idx val="0"/>
              <c:layout>
                <c:manualLayout>
                  <c:x val="-9.2420590283359104E-3"/>
                  <c:y val="-0.11310148731408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1F-431A-B127-865B0765EEA1}"/>
                </c:ext>
              </c:extLst>
            </c:dLbl>
            <c:dLbl>
              <c:idx val="1"/>
              <c:layout>
                <c:manualLayout>
                  <c:x val="-2.9346331708536432E-3"/>
                  <c:y val="5.325896762904637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1F-431A-B127-865B0765EE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Genere'!$B$9:$B$10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Genere'!$C$9:$C$10</c:f>
              <c:numCache>
                <c:formatCode>#,##0</c:formatCode>
                <c:ptCount val="2"/>
                <c:pt idx="0">
                  <c:v>4880</c:v>
                </c:pt>
                <c:pt idx="1">
                  <c:v>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F-431A-B127-865B0765E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Rete distributiva'!$B$50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Rete distributiva'!$C$49:$G$49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Rete distributiva'!$C$50:$G$50</c:f>
              <c:numCache>
                <c:formatCode>#,##0</c:formatCode>
                <c:ptCount val="5"/>
                <c:pt idx="0">
                  <c:v>100</c:v>
                </c:pt>
                <c:pt idx="1">
                  <c:v>97.462072876790018</c:v>
                </c:pt>
                <c:pt idx="2">
                  <c:v>94.314476109456962</c:v>
                </c:pt>
                <c:pt idx="3">
                  <c:v>93.577201190982564</c:v>
                </c:pt>
                <c:pt idx="4">
                  <c:v>92.372040266553228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B3-4853-9B04-2172FA0657BC}"/>
            </c:ext>
          </c:extLst>
        </c:ser>
        <c:ser>
          <c:idx val="1"/>
          <c:order val="1"/>
          <c:tx>
            <c:strRef>
              <c:f>'1. Rete distributiva'!$B$51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Rete distributiva'!$C$49:$G$49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'1. Rete distributiva'!$C$51:$G$51</c:f>
              <c:numCache>
                <c:formatCode>#,##0</c:formatCode>
                <c:ptCount val="5"/>
                <c:pt idx="0">
                  <c:v>100</c:v>
                </c:pt>
                <c:pt idx="1">
                  <c:v>98.312790462719747</c:v>
                </c:pt>
                <c:pt idx="2">
                  <c:v>93.736108304708026</c:v>
                </c:pt>
                <c:pt idx="3">
                  <c:v>92.958173368357251</c:v>
                </c:pt>
                <c:pt idx="4">
                  <c:v>94.241260860779946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B3-4853-9B04-2172FA06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Genere'!$C$54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Genere'!$C$55:$C$56</c:f>
              <c:numCache>
                <c:formatCode>#,##0</c:formatCode>
                <c:ptCount val="2"/>
                <c:pt idx="0">
                  <c:v>461</c:v>
                </c:pt>
                <c:pt idx="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E-49D8-B9FF-FAC35E776D34}"/>
            </c:ext>
          </c:extLst>
        </c:ser>
        <c:ser>
          <c:idx val="1"/>
          <c:order val="1"/>
          <c:tx>
            <c:strRef>
              <c:f>'2. Genere'!$D$54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Genere'!$D$55:$D$56</c:f>
              <c:numCache>
                <c:formatCode>#,##0</c:formatCode>
                <c:ptCount val="2"/>
                <c:pt idx="0">
                  <c:v>85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E-49D8-B9FF-FAC35E776D34}"/>
            </c:ext>
          </c:extLst>
        </c:ser>
        <c:ser>
          <c:idx val="2"/>
          <c:order val="2"/>
          <c:tx>
            <c:strRef>
              <c:f>'2. Genere'!$E$54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Genere'!$E$55:$E$56</c:f>
              <c:numCache>
                <c:formatCode>#,##0</c:formatCode>
                <c:ptCount val="2"/>
                <c:pt idx="0">
                  <c:v>57</c:v>
                </c:pt>
                <c:pt idx="1">
                  <c:v>-130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E-49D8-B9FF-FAC35E776D34}"/>
            </c:ext>
          </c:extLst>
        </c:ser>
        <c:ser>
          <c:idx val="3"/>
          <c:order val="3"/>
          <c:tx>
            <c:strRef>
              <c:f>'2. Genere'!$F$54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Genere'!$F$55:$F$56</c:f>
              <c:numCache>
                <c:formatCode>#,##0</c:formatCode>
                <c:ptCount val="2"/>
                <c:pt idx="0">
                  <c:v>-279</c:v>
                </c:pt>
                <c:pt idx="1">
                  <c:v>-464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BE-49D8-B9FF-FAC35E776D34}"/>
            </c:ext>
          </c:extLst>
        </c:ser>
        <c:ser>
          <c:idx val="4"/>
          <c:order val="4"/>
          <c:tx>
            <c:strRef>
              <c:f>'2. Genere'!$G$54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Genere'!$G$55:$G$56</c:f>
              <c:numCache>
                <c:formatCode>#,##0</c:formatCode>
                <c:ptCount val="2"/>
                <c:pt idx="0">
                  <c:v>-337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BE-49D8-B9FF-FAC35E77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441320"/>
        <c:axId val="853442632"/>
      </c:barChart>
      <c:catAx>
        <c:axId val="85344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442632"/>
        <c:crosses val="autoZero"/>
        <c:auto val="1"/>
        <c:lblAlgn val="ctr"/>
        <c:lblOffset val="100"/>
        <c:noMultiLvlLbl val="0"/>
      </c:catAx>
      <c:valAx>
        <c:axId val="85344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44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Nazionalità'!$B$31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Nazionalità'!$C$31:$G$31</c:f>
              <c:numCache>
                <c:formatCode>#,##0</c:formatCode>
                <c:ptCount val="5"/>
                <c:pt idx="0">
                  <c:v>100</c:v>
                </c:pt>
                <c:pt idx="1">
                  <c:v>78.334792761237594</c:v>
                </c:pt>
                <c:pt idx="2">
                  <c:v>76.116462346760073</c:v>
                </c:pt>
                <c:pt idx="3">
                  <c:v>48.76678342089901</c:v>
                </c:pt>
                <c:pt idx="4">
                  <c:v>62.536485697606537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F9-4E1A-8894-35CFD345CB13}"/>
            </c:ext>
          </c:extLst>
        </c:ser>
        <c:ser>
          <c:idx val="1"/>
          <c:order val="1"/>
          <c:tx>
            <c:strRef>
              <c:f>'2. Nazionalità'!$B$32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Nazionalità'!$C$32:$G$32</c:f>
              <c:numCache>
                <c:formatCode>#,##0</c:formatCode>
                <c:ptCount val="5"/>
                <c:pt idx="0">
                  <c:v>100</c:v>
                </c:pt>
                <c:pt idx="1">
                  <c:v>104.85347985347985</c:v>
                </c:pt>
                <c:pt idx="2">
                  <c:v>114.74358974358974</c:v>
                </c:pt>
                <c:pt idx="3">
                  <c:v>78.571428571428569</c:v>
                </c:pt>
                <c:pt idx="4">
                  <c:v>93.131868131868131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7F9-4E1A-8894-35CFD345C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Nazionalità'!$B$46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Nazionalità'!$C$46:$G$46</c:f>
              <c:numCache>
                <c:formatCode>#,##0</c:formatCode>
                <c:ptCount val="5"/>
                <c:pt idx="0">
                  <c:v>100</c:v>
                </c:pt>
                <c:pt idx="1">
                  <c:v>81.72043010752688</c:v>
                </c:pt>
                <c:pt idx="2">
                  <c:v>79.933363622595792</c:v>
                </c:pt>
                <c:pt idx="3">
                  <c:v>56.004846281993039</c:v>
                </c:pt>
                <c:pt idx="4">
                  <c:v>67.158867181584128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573-4DEC-89F1-ABCE2A10AC9E}"/>
            </c:ext>
          </c:extLst>
        </c:ser>
        <c:ser>
          <c:idx val="1"/>
          <c:order val="1"/>
          <c:tx>
            <c:strRef>
              <c:f>'2. Nazionalità'!$B$47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Nazionalità'!$C$47:$G$47</c:f>
              <c:numCache>
                <c:formatCode>#,##0</c:formatCode>
                <c:ptCount val="5"/>
                <c:pt idx="0">
                  <c:v>100</c:v>
                </c:pt>
                <c:pt idx="1">
                  <c:v>106.29669156883672</c:v>
                </c:pt>
                <c:pt idx="2">
                  <c:v>123.58591248665955</c:v>
                </c:pt>
                <c:pt idx="3">
                  <c:v>89.754535752401281</c:v>
                </c:pt>
                <c:pt idx="4">
                  <c:v>101.38740661686232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573-4DEC-89F1-ABCE2A10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17C-4E7E-9C07-06931BB5AE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7C-4E7E-9C07-06931BB5AE19}"/>
              </c:ext>
            </c:extLst>
          </c:dPt>
          <c:dLbls>
            <c:dLbl>
              <c:idx val="0"/>
              <c:layout>
                <c:manualLayout>
                  <c:x val="7.3395697332705206E-2"/>
                  <c:y val="-8.5323709536307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7C-4E7E-9C07-06931BB5AE19}"/>
                </c:ext>
              </c:extLst>
            </c:dLbl>
            <c:dLbl>
              <c:idx val="1"/>
              <c:layout>
                <c:manualLayout>
                  <c:x val="-4.1584314781165171E-2"/>
                  <c:y val="4.4514071157771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7C-4E7E-9C07-06931BB5A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Nazionalità'!$B$9:$B$10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Nazionalità'!$C$9:$C$10</c:f>
              <c:numCache>
                <c:formatCode>#,##0</c:formatCode>
                <c:ptCount val="2"/>
                <c:pt idx="0">
                  <c:v>8570</c:v>
                </c:pt>
                <c:pt idx="1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C-4E7E-9C07-06931BB5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Nazionalità'!$C$55:$C$56</c:f>
              <c:numCache>
                <c:formatCode>#,##0</c:formatCode>
                <c:ptCount val="2"/>
                <c:pt idx="0">
                  <c:v>498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D-435E-8E1F-099B84800F1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Nazionalità'!$D$55:$D$56</c:f>
              <c:numCache>
                <c:formatCode>#,##0</c:formatCode>
                <c:ptCount val="2"/>
                <c:pt idx="0">
                  <c:v>-57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D-435E-8E1F-099B84800F1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Nazionalità'!$E$55:$E$56</c:f>
              <c:numCache>
                <c:formatCode>#,##0</c:formatCode>
                <c:ptCount val="2"/>
                <c:pt idx="0">
                  <c:v>-125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D-435E-8E1F-099B84800F1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Nazionalità'!$F$55:$F$56</c:f>
              <c:numCache>
                <c:formatCode>#,##0</c:formatCode>
                <c:ptCount val="2"/>
                <c:pt idx="0">
                  <c:v>-713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D-435E-8E1F-099B84800F1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Nazionalità'!$G$55:$G$56</c:f>
              <c:numCache>
                <c:formatCode>#,##0</c:formatCode>
                <c:ptCount val="2"/>
                <c:pt idx="0">
                  <c:v>-299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5D-435E-8E1F-099B8480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5246392"/>
        <c:axId val="785246064"/>
      </c:barChart>
      <c:catAx>
        <c:axId val="78524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5246064"/>
        <c:crosses val="autoZero"/>
        <c:auto val="1"/>
        <c:lblAlgn val="ctr"/>
        <c:lblOffset val="100"/>
        <c:noMultiLvlLbl val="0"/>
      </c:catAx>
      <c:valAx>
        <c:axId val="78524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524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Delegazioni'!$B$36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Delegazioni'!$C$36:$G$36</c:f>
              <c:numCache>
                <c:formatCode>#,##0</c:formatCode>
                <c:ptCount val="5"/>
                <c:pt idx="0">
                  <c:v>100</c:v>
                </c:pt>
                <c:pt idx="1">
                  <c:v>109.15119363395225</c:v>
                </c:pt>
                <c:pt idx="2">
                  <c:v>128.38196286472149</c:v>
                </c:pt>
                <c:pt idx="3">
                  <c:v>88.992042440318301</c:v>
                </c:pt>
                <c:pt idx="4">
                  <c:v>94.16445623342176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CD-443C-AAF4-2D7E2DAABDF7}"/>
            </c:ext>
          </c:extLst>
        </c:ser>
        <c:ser>
          <c:idx val="1"/>
          <c:order val="1"/>
          <c:tx>
            <c:strRef>
              <c:f>'2. Delegazioni'!$B$37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Delegazioni'!$C$37:$G$37</c:f>
              <c:numCache>
                <c:formatCode>#,##0</c:formatCode>
                <c:ptCount val="5"/>
                <c:pt idx="0">
                  <c:v>100</c:v>
                </c:pt>
                <c:pt idx="1">
                  <c:v>76.626646010844297</c:v>
                </c:pt>
                <c:pt idx="2">
                  <c:v>81.4291247095275</c:v>
                </c:pt>
                <c:pt idx="3">
                  <c:v>52.420604182804034</c:v>
                </c:pt>
                <c:pt idx="4">
                  <c:v>65.82106893880713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8CD-443C-AAF4-2D7E2DAABDF7}"/>
            </c:ext>
          </c:extLst>
        </c:ser>
        <c:ser>
          <c:idx val="2"/>
          <c:order val="2"/>
          <c:tx>
            <c:strRef>
              <c:f>'2. Delegazioni'!$B$38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Delegazioni'!$C$38:$G$38</c:f>
              <c:numCache>
                <c:formatCode>#,##0</c:formatCode>
                <c:ptCount val="5"/>
                <c:pt idx="0">
                  <c:v>100</c:v>
                </c:pt>
                <c:pt idx="1">
                  <c:v>83.526927138331573</c:v>
                </c:pt>
                <c:pt idx="2">
                  <c:v>79.936642027455122</c:v>
                </c:pt>
                <c:pt idx="3">
                  <c:v>52.903907074973603</c:v>
                </c:pt>
                <c:pt idx="4">
                  <c:v>52.903907074973603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8CD-443C-AAF4-2D7E2DAABDF7}"/>
            </c:ext>
          </c:extLst>
        </c:ser>
        <c:ser>
          <c:idx val="3"/>
          <c:order val="3"/>
          <c:tx>
            <c:strRef>
              <c:f>'2. Delegazioni'!$B$39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Delegazioni'!$C$39:$G$39</c:f>
              <c:numCache>
                <c:formatCode>#,##0</c:formatCode>
                <c:ptCount val="5"/>
                <c:pt idx="0">
                  <c:v>100</c:v>
                </c:pt>
                <c:pt idx="1">
                  <c:v>66.323245331616235</c:v>
                </c:pt>
                <c:pt idx="2">
                  <c:v>57.866494955999137</c:v>
                </c:pt>
                <c:pt idx="3">
                  <c:v>31.508907490877867</c:v>
                </c:pt>
                <c:pt idx="4">
                  <c:v>42.841811547542392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8CD-443C-AAF4-2D7E2DAABDF7}"/>
            </c:ext>
          </c:extLst>
        </c:ser>
        <c:ser>
          <c:idx val="4"/>
          <c:order val="4"/>
          <c:tx>
            <c:strRef>
              <c:f>'2. Delegazioni'!$B$40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Delegazioni'!$C$40:$G$40</c:f>
              <c:numCache>
                <c:formatCode>#,##0</c:formatCode>
                <c:ptCount val="5"/>
                <c:pt idx="0">
                  <c:v>100</c:v>
                </c:pt>
                <c:pt idx="1">
                  <c:v>91.119860017497814</c:v>
                </c:pt>
                <c:pt idx="2">
                  <c:v>79.70253718285214</c:v>
                </c:pt>
                <c:pt idx="3">
                  <c:v>56.69291338582677</c:v>
                </c:pt>
                <c:pt idx="4">
                  <c:v>73.928258967629048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8CD-443C-AAF4-2D7E2DAABDF7}"/>
            </c:ext>
          </c:extLst>
        </c:ser>
        <c:ser>
          <c:idx val="5"/>
          <c:order val="5"/>
          <c:tx>
            <c:strRef>
              <c:f>'2. Delegazioni'!$B$41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Delegazioni'!$C$35:$G$35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Delegazioni'!$C$41:$G$41</c:f>
              <c:numCache>
                <c:formatCode>#,##0</c:formatCode>
                <c:ptCount val="5"/>
                <c:pt idx="0">
                  <c:v>100</c:v>
                </c:pt>
                <c:pt idx="1">
                  <c:v>112.00000000000001</c:v>
                </c:pt>
                <c:pt idx="2">
                  <c:v>117.1764705882353</c:v>
                </c:pt>
                <c:pt idx="3">
                  <c:v>85.254901960784309</c:v>
                </c:pt>
                <c:pt idx="4">
                  <c:v>118.82352941176471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8CD-443C-AAF4-2D7E2DAAB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Delegazioni'!$B$58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Delegazioni'!$C$58:$G$58</c:f>
              <c:numCache>
                <c:formatCode>#,##0</c:formatCode>
                <c:ptCount val="5"/>
                <c:pt idx="0">
                  <c:v>100</c:v>
                </c:pt>
                <c:pt idx="1">
                  <c:v>74.616457461645751</c:v>
                </c:pt>
                <c:pt idx="2">
                  <c:v>129.5676429567643</c:v>
                </c:pt>
                <c:pt idx="3">
                  <c:v>93.584379358437943</c:v>
                </c:pt>
                <c:pt idx="4">
                  <c:v>83.124128312412822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3E-40E9-8AC3-BFF8FDBCFB1B}"/>
            </c:ext>
          </c:extLst>
        </c:ser>
        <c:ser>
          <c:idx val="1"/>
          <c:order val="1"/>
          <c:tx>
            <c:strRef>
              <c:f>'2. Delegazioni'!$B$59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Delegazioni'!$C$59:$G$59</c:f>
              <c:numCache>
                <c:formatCode>#,##0</c:formatCode>
                <c:ptCount val="5"/>
                <c:pt idx="0">
                  <c:v>100</c:v>
                </c:pt>
                <c:pt idx="1">
                  <c:v>82.832262077545096</c:v>
                </c:pt>
                <c:pt idx="2">
                  <c:v>84.801990462367812</c:v>
                </c:pt>
                <c:pt idx="3">
                  <c:v>58.739373833713458</c:v>
                </c:pt>
                <c:pt idx="4">
                  <c:v>74.828944640265391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3E-40E9-8AC3-BFF8FDBCFB1B}"/>
            </c:ext>
          </c:extLst>
        </c:ser>
        <c:ser>
          <c:idx val="2"/>
          <c:order val="2"/>
          <c:tx>
            <c:strRef>
              <c:f>'2. Delegazioni'!$B$60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Delegazioni'!$C$60:$G$60</c:f>
              <c:numCache>
                <c:formatCode>#,##0</c:formatCode>
                <c:ptCount val="5"/>
                <c:pt idx="0">
                  <c:v>100</c:v>
                </c:pt>
                <c:pt idx="1">
                  <c:v>91.937290033594621</c:v>
                </c:pt>
                <c:pt idx="2">
                  <c:v>90.481522956326984</c:v>
                </c:pt>
                <c:pt idx="3">
                  <c:v>59.462486002239643</c:v>
                </c:pt>
                <c:pt idx="4">
                  <c:v>63.269876819708848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B3E-40E9-8AC3-BFF8FDBCFB1B}"/>
            </c:ext>
          </c:extLst>
        </c:ser>
        <c:ser>
          <c:idx val="3"/>
          <c:order val="3"/>
          <c:tx>
            <c:strRef>
              <c:f>'2. Delegazioni'!$B$61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Delegazioni'!$C$61:$G$61</c:f>
              <c:numCache>
                <c:formatCode>#,##0</c:formatCode>
                <c:ptCount val="5"/>
                <c:pt idx="0">
                  <c:v>100</c:v>
                </c:pt>
                <c:pt idx="1">
                  <c:v>69.549117839250712</c:v>
                </c:pt>
                <c:pt idx="2">
                  <c:v>63.341319973861907</c:v>
                </c:pt>
                <c:pt idx="3">
                  <c:v>40.361576998475279</c:v>
                </c:pt>
                <c:pt idx="4">
                  <c:v>47.74558919625354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B3E-40E9-8AC3-BFF8FDBCFB1B}"/>
            </c:ext>
          </c:extLst>
        </c:ser>
        <c:ser>
          <c:idx val="4"/>
          <c:order val="4"/>
          <c:tx>
            <c:strRef>
              <c:f>'2. Delegazioni'!$B$62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Delegazioni'!$C$62:$G$62</c:f>
              <c:numCache>
                <c:formatCode>#,##0</c:formatCode>
                <c:ptCount val="5"/>
                <c:pt idx="0">
                  <c:v>100</c:v>
                </c:pt>
                <c:pt idx="1">
                  <c:v>99.155722326454026</c:v>
                </c:pt>
                <c:pt idx="2">
                  <c:v>88.742964352720449</c:v>
                </c:pt>
                <c:pt idx="3">
                  <c:v>73.358348968105076</c:v>
                </c:pt>
                <c:pt idx="4">
                  <c:v>82.223264540337709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B3E-40E9-8AC3-BFF8FDBCFB1B}"/>
            </c:ext>
          </c:extLst>
        </c:ser>
        <c:ser>
          <c:idx val="5"/>
          <c:order val="5"/>
          <c:tx>
            <c:strRef>
              <c:f>'2. Delegazioni'!$B$63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 Delegazioni'!$C$57:$G$57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Delegazioni'!$C$63:$G$63</c:f>
              <c:numCache>
                <c:formatCode>#,##0</c:formatCode>
                <c:ptCount val="5"/>
                <c:pt idx="0">
                  <c:v>100</c:v>
                </c:pt>
                <c:pt idx="1">
                  <c:v>114.59369817578772</c:v>
                </c:pt>
                <c:pt idx="2">
                  <c:v>115.09121061359868</c:v>
                </c:pt>
                <c:pt idx="3">
                  <c:v>84.660033167495854</c:v>
                </c:pt>
                <c:pt idx="4">
                  <c:v>112.27197346600333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B3E-40E9-8AC3-BFF8FDBCF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551705456637177"/>
          <c:y val="0.25151173811606886"/>
          <c:w val="0.29194397028916103"/>
          <c:h val="0.591490594925634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9F-4575-BFBF-B5EE632F685C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AE-451B-873C-98D23535A0A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F-4575-BFBF-B5EE632F685C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49F-4575-BFBF-B5EE632F68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F-4575-BFBF-B5EE632F68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F-4575-BFBF-B5EE632F685C}"/>
              </c:ext>
            </c:extLst>
          </c:dPt>
          <c:dLbls>
            <c:dLbl>
              <c:idx val="0"/>
              <c:layout>
                <c:manualLayout>
                  <c:x val="-1.5042812518611106E-2"/>
                  <c:y val="7.69174686497521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F-4575-BFBF-B5EE632F685C}"/>
                </c:ext>
              </c:extLst>
            </c:dLbl>
            <c:dLbl>
              <c:idx val="1"/>
              <c:layout>
                <c:manualLayout>
                  <c:x val="-9.9073614429498382E-3"/>
                  <c:y val="-4.8202464275298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E-451B-873C-98D23535A0AE}"/>
                </c:ext>
              </c:extLst>
            </c:dLbl>
            <c:dLbl>
              <c:idx val="2"/>
              <c:layout>
                <c:manualLayout>
                  <c:x val="6.6471003017899832E-3"/>
                  <c:y val="-2.136920384952050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32334953328064"/>
                      <c:h val="0.171759259259259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9F-4575-BFBF-B5EE632F685C}"/>
                </c:ext>
              </c:extLst>
            </c:dLbl>
            <c:dLbl>
              <c:idx val="3"/>
              <c:layout>
                <c:manualLayout>
                  <c:x val="1.0201540635322699E-2"/>
                  <c:y val="-4.620826042578011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47330805131563"/>
                      <c:h val="0.167129629629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49F-4575-BFBF-B5EE632F685C}"/>
                </c:ext>
              </c:extLst>
            </c:dLbl>
            <c:dLbl>
              <c:idx val="4"/>
              <c:layout>
                <c:manualLayout>
                  <c:x val="1.0870865770262741E-2"/>
                  <c:y val="-1.2933982210557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489004625360548"/>
                      <c:h val="0.160416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49F-4575-BFBF-B5EE632F685C}"/>
                </c:ext>
              </c:extLst>
            </c:dLbl>
            <c:dLbl>
              <c:idx val="5"/>
              <c:layout>
                <c:manualLayout>
                  <c:x val="1.7240520008053494E-2"/>
                  <c:y val="1.8040244969378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F-4575-BFBF-B5EE632F685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Delegazioni'!$B$9:$B$14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Delegazioni'!$C$9:$C$14</c:f>
              <c:numCache>
                <c:formatCode>#,##0</c:formatCode>
                <c:ptCount val="6"/>
                <c:pt idx="0">
                  <c:v>710</c:v>
                </c:pt>
                <c:pt idx="1">
                  <c:v>3399</c:v>
                </c:pt>
                <c:pt idx="2">
                  <c:v>501</c:v>
                </c:pt>
                <c:pt idx="3">
                  <c:v>1996</c:v>
                </c:pt>
                <c:pt idx="4">
                  <c:v>1690</c:v>
                </c:pt>
                <c:pt idx="5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F-4575-BFBF-B5EE632F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Delegazioni'!$C$69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Delegazioni'!$C$70:$C$75</c:f>
              <c:numCache>
                <c:formatCode>#,##0</c:formatCode>
                <c:ptCount val="6"/>
                <c:pt idx="0">
                  <c:v>37</c:v>
                </c:pt>
                <c:pt idx="1">
                  <c:v>341</c:v>
                </c:pt>
                <c:pt idx="2">
                  <c:v>54</c:v>
                </c:pt>
                <c:pt idx="3">
                  <c:v>68</c:v>
                </c:pt>
                <c:pt idx="4">
                  <c:v>154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9-48BC-BAEE-3576CAD3F4A5}"/>
            </c:ext>
          </c:extLst>
        </c:ser>
        <c:ser>
          <c:idx val="1"/>
          <c:order val="1"/>
          <c:tx>
            <c:strRef>
              <c:f>'2. Delegazioni'!$D$69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Delegazioni'!$D$70:$D$75</c:f>
              <c:numCache>
                <c:formatCode>#,##0</c:formatCode>
                <c:ptCount val="6"/>
                <c:pt idx="0">
                  <c:v>288</c:v>
                </c:pt>
                <c:pt idx="1">
                  <c:v>-38</c:v>
                </c:pt>
                <c:pt idx="2">
                  <c:v>-30</c:v>
                </c:pt>
                <c:pt idx="3">
                  <c:v>-103</c:v>
                </c:pt>
                <c:pt idx="4">
                  <c:v>-31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9-48BC-BAEE-3576CAD3F4A5}"/>
            </c:ext>
          </c:extLst>
        </c:ser>
        <c:ser>
          <c:idx val="2"/>
          <c:order val="2"/>
          <c:tx>
            <c:strRef>
              <c:f>'2. Delegazioni'!$E$69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Delegazioni'!$E$70:$E$75</c:f>
              <c:numCache>
                <c:formatCode>#,##0</c:formatCode>
                <c:ptCount val="6"/>
                <c:pt idx="0">
                  <c:v>39</c:v>
                </c:pt>
                <c:pt idx="1">
                  <c:v>115</c:v>
                </c:pt>
                <c:pt idx="2">
                  <c:v>-51</c:v>
                </c:pt>
                <c:pt idx="3">
                  <c:v>-212</c:v>
                </c:pt>
                <c:pt idx="4">
                  <c:v>-70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9-48BC-BAEE-3576CAD3F4A5}"/>
            </c:ext>
          </c:extLst>
        </c:ser>
        <c:ser>
          <c:idx val="3"/>
          <c:order val="3"/>
          <c:tx>
            <c:strRef>
              <c:f>'2. Delegazioni'!$F$69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Delegazioni'!$F$70:$F$75</c:f>
              <c:numCache>
                <c:formatCode>#,##0</c:formatCode>
                <c:ptCount val="6"/>
                <c:pt idx="0">
                  <c:v>0</c:v>
                </c:pt>
                <c:pt idx="1">
                  <c:v>-126</c:v>
                </c:pt>
                <c:pt idx="2">
                  <c:v>-30</c:v>
                </c:pt>
                <c:pt idx="3">
                  <c:v>-385</c:v>
                </c:pt>
                <c:pt idx="4">
                  <c:v>-268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9-48BC-BAEE-3576CAD3F4A5}"/>
            </c:ext>
          </c:extLst>
        </c:ser>
        <c:ser>
          <c:idx val="4"/>
          <c:order val="4"/>
          <c:tx>
            <c:strRef>
              <c:f>'2. Delegazioni'!$G$69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Delegazioni'!$B$70:$B$75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Delegazioni'!$G$70:$G$75</c:f>
              <c:numCache>
                <c:formatCode>#,##0</c:formatCode>
                <c:ptCount val="6"/>
                <c:pt idx="0">
                  <c:v>114</c:v>
                </c:pt>
                <c:pt idx="1">
                  <c:v>-210</c:v>
                </c:pt>
                <c:pt idx="2">
                  <c:v>-64</c:v>
                </c:pt>
                <c:pt idx="3">
                  <c:v>-196</c:v>
                </c:pt>
                <c:pt idx="4">
                  <c:v>-63</c:v>
                </c:pt>
                <c:pt idx="5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9-48BC-BAEE-3576CAD3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402944"/>
        <c:axId val="853403600"/>
      </c:barChart>
      <c:catAx>
        <c:axId val="853402944"/>
        <c:scaling>
          <c:orientation val="minMax"/>
        </c:scaling>
        <c:delete val="0"/>
        <c:axPos val="b"/>
        <c:numFmt formatCode="0.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403600"/>
        <c:crosses val="autoZero"/>
        <c:auto val="1"/>
        <c:lblAlgn val="ctr"/>
        <c:lblOffset val="100"/>
        <c:noMultiLvlLbl val="0"/>
      </c:catAx>
      <c:valAx>
        <c:axId val="85340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340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886635601672672"/>
          <c:y val="0.25341426767092096"/>
          <c:w val="0.29558147283938296"/>
          <c:h val="0.52372981897555204"/>
        </c:manualLayout>
      </c:layout>
      <c:pieChart>
        <c:varyColors val="1"/>
        <c:ser>
          <c:idx val="0"/>
          <c:order val="0"/>
          <c:tx>
            <c:strRef>
              <c:f>'1. Categorie merceologiche'!$AB$10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E-4C09-9461-961749985F7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FE-4C09-9461-961749985F78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FE-4C09-9461-961749985F7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FE-4C09-9461-961749985F78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2A-4657-8465-2A51F6213BE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2A-4657-8465-2A51F6213BEC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2A-4657-8465-2A51F6213BEC}"/>
              </c:ext>
            </c:extLst>
          </c:dPt>
          <c:dLbls>
            <c:dLbl>
              <c:idx val="0"/>
              <c:layout>
                <c:manualLayout>
                  <c:x val="2.5114612525292033E-3"/>
                  <c:y val="-6.6293397884934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E-4C09-9461-961749985F78}"/>
                </c:ext>
              </c:extLst>
            </c:dLbl>
            <c:dLbl>
              <c:idx val="1"/>
              <c:layout>
                <c:manualLayout>
                  <c:x val="8.6586217298904561E-2"/>
                  <c:y val="4.48130116611241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E-4C09-9461-961749985F78}"/>
                </c:ext>
              </c:extLst>
            </c:dLbl>
            <c:dLbl>
              <c:idx val="2"/>
              <c:layout>
                <c:manualLayout>
                  <c:x val="4.6594111589309456E-2"/>
                  <c:y val="5.4424296907558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E-4C09-9461-961749985F78}"/>
                </c:ext>
              </c:extLst>
            </c:dLbl>
            <c:dLbl>
              <c:idx val="3"/>
              <c:layout>
                <c:manualLayout>
                  <c:x val="4.0319908008086242E-2"/>
                  <c:y val="-1.97558876457241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28319460124258"/>
                      <c:h val="0.228136791059432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2FE-4C09-9461-961749985F78}"/>
                </c:ext>
              </c:extLst>
            </c:dLbl>
            <c:dLbl>
              <c:idx val="4"/>
              <c:layout>
                <c:manualLayout>
                  <c:x val="5.7224593688487719E-3"/>
                  <c:y val="-1.72809128345811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01995786557674"/>
                      <c:h val="0.220532231357451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42A-4657-8465-2A51F6213BEC}"/>
                </c:ext>
              </c:extLst>
            </c:dLbl>
            <c:dLbl>
              <c:idx val="5"/>
              <c:layout>
                <c:manualLayout>
                  <c:x val="4.5819101344079542E-3"/>
                  <c:y val="2.95312397707694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2A-4657-8465-2A51F6213BEC}"/>
                </c:ext>
              </c:extLst>
            </c:dLbl>
            <c:dLbl>
              <c:idx val="6"/>
              <c:layout>
                <c:manualLayout>
                  <c:x val="5.7470163795260171E-3"/>
                  <c:y val="7.441410959188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2A-4657-8465-2A51F6213B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Categorie merceologiche'!$AC$9:$AI$9</c:f>
              <c:strCache>
                <c:ptCount val="7"/>
                <c:pt idx="0">
                  <c:v>Alimentare</c:v>
                </c:pt>
                <c:pt idx="1">
                  <c:v>Tessile e abbigliamento</c:v>
                </c:pt>
                <c:pt idx="2">
                  <c:v>Casa e arredo</c:v>
                </c:pt>
                <c:pt idx="3">
                  <c:v>Elettronica e telecomunicazioni</c:v>
                </c:pt>
                <c:pt idx="4">
                  <c:v>Sport e cura della persona</c:v>
                </c:pt>
                <c:pt idx="5">
                  <c:v>Autoveicoli</c:v>
                </c:pt>
                <c:pt idx="6">
                  <c:v>Altre attività commerciali</c:v>
                </c:pt>
              </c:strCache>
            </c:strRef>
          </c:cat>
          <c:val>
            <c:numRef>
              <c:f>'1. Categorie merceologiche'!$AC$10:$AI$10</c:f>
              <c:numCache>
                <c:formatCode>#,##0</c:formatCode>
                <c:ptCount val="7"/>
                <c:pt idx="0">
                  <c:v>2983</c:v>
                </c:pt>
                <c:pt idx="1">
                  <c:v>2813</c:v>
                </c:pt>
                <c:pt idx="2">
                  <c:v>1408</c:v>
                </c:pt>
                <c:pt idx="3">
                  <c:v>535</c:v>
                </c:pt>
                <c:pt idx="4">
                  <c:v>2023</c:v>
                </c:pt>
                <c:pt idx="5">
                  <c:v>2843</c:v>
                </c:pt>
                <c:pt idx="6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FE-4C09-9461-961749985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Categorie merceologiche'!$B$40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merceologiche'!$C$40:$H$40</c15:sqref>
                  </c15:fullRef>
                </c:ext>
              </c:extLst>
              <c:f>'1. Categorie merceologiche'!$C$40:$G$40</c:f>
              <c:numCache>
                <c:formatCode>#,##0</c:formatCode>
                <c:ptCount val="5"/>
                <c:pt idx="0">
                  <c:v>100</c:v>
                </c:pt>
                <c:pt idx="1">
                  <c:v>99.809724673895602</c:v>
                </c:pt>
                <c:pt idx="2">
                  <c:v>98.775818986268078</c:v>
                </c:pt>
                <c:pt idx="3">
                  <c:v>98.555741500653355</c:v>
                </c:pt>
                <c:pt idx="4">
                  <c:v>99.000481419499792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F1-4B24-A88E-53CD803797F1}"/>
            </c:ext>
          </c:extLst>
        </c:ser>
        <c:ser>
          <c:idx val="1"/>
          <c:order val="1"/>
          <c:tx>
            <c:strRef>
              <c:f>'1. Categorie merceologiche'!$B$41</c:f>
              <c:strCache>
                <c:ptCount val="1"/>
                <c:pt idx="0">
                  <c:v>Tessile e abbigliamento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merceologiche'!$C$41:$H$41</c15:sqref>
                  </c15:fullRef>
                </c:ext>
              </c:extLst>
              <c:f>'1. Categorie merceologiche'!$C$41:$G$41</c:f>
              <c:numCache>
                <c:formatCode>#,##0</c:formatCode>
                <c:ptCount val="5"/>
                <c:pt idx="0">
                  <c:v>100</c:v>
                </c:pt>
                <c:pt idx="1">
                  <c:v>97.945220694404327</c:v>
                </c:pt>
                <c:pt idx="2">
                  <c:v>94.362129862052115</c:v>
                </c:pt>
                <c:pt idx="3">
                  <c:v>90.405846680143057</c:v>
                </c:pt>
                <c:pt idx="4">
                  <c:v>87.611346824532959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F1-4B24-A88E-53CD803797F1}"/>
            </c:ext>
          </c:extLst>
        </c:ser>
        <c:ser>
          <c:idx val="2"/>
          <c:order val="2"/>
          <c:tx>
            <c:strRef>
              <c:f>'1. Categorie merceologiche'!$B$42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merceologiche'!$C$42:$G$42</c15:sqref>
                  </c15:fullRef>
                </c:ext>
              </c:extLst>
              <c:f>'1. Categorie merceologiche'!$C$42:$G$42</c:f>
              <c:numCache>
                <c:formatCode>#,##0</c:formatCode>
                <c:ptCount val="5"/>
                <c:pt idx="0">
                  <c:v>100</c:v>
                </c:pt>
                <c:pt idx="1">
                  <c:v>98.507926639726449</c:v>
                </c:pt>
                <c:pt idx="2">
                  <c:v>97.046938141125267</c:v>
                </c:pt>
                <c:pt idx="3">
                  <c:v>94.959071598798047</c:v>
                </c:pt>
                <c:pt idx="4">
                  <c:v>94.197492487825102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F1-4B24-A88E-53CD803797F1}"/>
            </c:ext>
          </c:extLst>
        </c:ser>
        <c:ser>
          <c:idx val="4"/>
          <c:order val="3"/>
          <c:tx>
            <c:strRef>
              <c:f>'1. Categorie merceologiche'!$B$43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merceologiche'!$C$43:$G$43</c15:sqref>
                  </c15:fullRef>
                </c:ext>
              </c:extLst>
              <c:f>'1. Categorie merceologiche'!$C$43:$G$43</c:f>
              <c:numCache>
                <c:formatCode>#,##0</c:formatCode>
                <c:ptCount val="5"/>
                <c:pt idx="0">
                  <c:v>100</c:v>
                </c:pt>
                <c:pt idx="1">
                  <c:v>99.62456422633413</c:v>
                </c:pt>
                <c:pt idx="2">
                  <c:v>99.477071600965402</c:v>
                </c:pt>
                <c:pt idx="3">
                  <c:v>96.634486457495299</c:v>
                </c:pt>
                <c:pt idx="4">
                  <c:v>96.929471708232768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13-42F7-8A88-A78309636FBC}"/>
            </c:ext>
          </c:extLst>
        </c:ser>
        <c:ser>
          <c:idx val="5"/>
          <c:order val="4"/>
          <c:tx>
            <c:strRef>
              <c:f>'1. Categorie merceologiche'!$B$44</c:f>
              <c:strCache>
                <c:ptCount val="1"/>
                <c:pt idx="0">
                  <c:v>Sport e cura della persona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merceologiche'!$C$44:$G$44</c15:sqref>
                  </c15:fullRef>
                </c:ext>
              </c:extLst>
              <c:f>'1. Categorie merceologiche'!$C$44:$G$44</c:f>
              <c:numCache>
                <c:formatCode>#,##0</c:formatCode>
                <c:ptCount val="5"/>
                <c:pt idx="0">
                  <c:v>100</c:v>
                </c:pt>
                <c:pt idx="1">
                  <c:v>100.13245033112584</c:v>
                </c:pt>
                <c:pt idx="2">
                  <c:v>98.565121412803535</c:v>
                </c:pt>
                <c:pt idx="3">
                  <c:v>97.170713760117735</c:v>
                </c:pt>
                <c:pt idx="4">
                  <c:v>97.067696835908762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813-42F7-8A88-A78309636FBC}"/>
            </c:ext>
          </c:extLst>
        </c:ser>
        <c:ser>
          <c:idx val="6"/>
          <c:order val="5"/>
          <c:tx>
            <c:strRef>
              <c:f>'1. Categorie merceologiche'!$B$45</c:f>
              <c:strCache>
                <c:ptCount val="1"/>
                <c:pt idx="0">
                  <c:v>Autoveicoli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merceologiche'!$C$39:$G$39</c15:sqref>
                  </c15:fullRef>
                </c:ext>
              </c:extLst>
              <c:f>'1. Categorie merceologiche'!$C$39:$G$39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merceologiche'!$C$45:$G$45</c15:sqref>
                  </c15:fullRef>
                </c:ext>
              </c:extLst>
              <c:f>'1. Categorie merceologiche'!$C$45:$G$45</c:f>
              <c:numCache>
                <c:formatCode>#,##0</c:formatCode>
                <c:ptCount val="5"/>
                <c:pt idx="0">
                  <c:v>100</c:v>
                </c:pt>
                <c:pt idx="1">
                  <c:v>102.50626566416041</c:v>
                </c:pt>
                <c:pt idx="2">
                  <c:v>103.89329488103823</c:v>
                </c:pt>
                <c:pt idx="3">
                  <c:v>104.09928931918839</c:v>
                </c:pt>
                <c:pt idx="4">
                  <c:v>104.7653380025406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813-42F7-8A88-A7830963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81107285387686"/>
          <c:y val="0.84893401699960769"/>
          <c:w val="0.7632225924866074"/>
          <c:h val="0.12682355104543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Categorie merceologiche'!$B$62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merceologiche'!$C$61:$H$61</c15:sqref>
                  </c15:fullRef>
                </c:ext>
              </c:extLst>
              <c:f>'1. Categorie merceologiche'!$C$61:$G$61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merceologiche'!$C$62:$H$62</c15:sqref>
                  </c15:fullRef>
                </c:ext>
              </c:extLst>
              <c:f>'1. Categorie merceologiche'!$C$62:$G$62</c:f>
              <c:numCache>
                <c:formatCode>#,##0</c:formatCode>
                <c:ptCount val="5"/>
                <c:pt idx="0">
                  <c:v>100</c:v>
                </c:pt>
                <c:pt idx="1">
                  <c:v>99.084069349034991</c:v>
                </c:pt>
                <c:pt idx="2">
                  <c:v>96.107294733398746</c:v>
                </c:pt>
                <c:pt idx="3">
                  <c:v>96.270853778213933</c:v>
                </c:pt>
                <c:pt idx="4">
                  <c:v>97.579326136735361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7A-4607-A2B7-A682B9170CCA}"/>
            </c:ext>
          </c:extLst>
        </c:ser>
        <c:ser>
          <c:idx val="1"/>
          <c:order val="1"/>
          <c:tx>
            <c:strRef>
              <c:f>'1. Categorie merceologiche'!$B$63</c:f>
              <c:strCache>
                <c:ptCount val="1"/>
                <c:pt idx="0">
                  <c:v>Tessile e abbigliamento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merceologiche'!$C$61:$H$61</c15:sqref>
                  </c15:fullRef>
                </c:ext>
              </c:extLst>
              <c:f>'1. Categorie merceologiche'!$C$61:$G$61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merceologiche'!$C$63:$H$63</c15:sqref>
                  </c15:fullRef>
                </c:ext>
              </c:extLst>
              <c:f>'1. Categorie merceologiche'!$C$63:$G$63</c:f>
              <c:numCache>
                <c:formatCode>#,##0</c:formatCode>
                <c:ptCount val="5"/>
                <c:pt idx="0">
                  <c:v>100</c:v>
                </c:pt>
                <c:pt idx="1">
                  <c:v>96.455168305034249</c:v>
                </c:pt>
                <c:pt idx="2">
                  <c:v>89.067619898719101</c:v>
                </c:pt>
                <c:pt idx="3">
                  <c:v>85.701519213583552</c:v>
                </c:pt>
                <c:pt idx="4">
                  <c:v>83.795055108728036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7A-4607-A2B7-A682B9170CCA}"/>
            </c:ext>
          </c:extLst>
        </c:ser>
        <c:ser>
          <c:idx val="2"/>
          <c:order val="2"/>
          <c:tx>
            <c:strRef>
              <c:f>'1. Categorie merceologiche'!$B$64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merceologiche'!$C$61:$H$61</c15:sqref>
                  </c15:fullRef>
                </c:ext>
              </c:extLst>
              <c:f>'1. Categorie merceologiche'!$C$61:$G$61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merceologiche'!$C$64:$H$64</c15:sqref>
                  </c15:fullRef>
                </c:ext>
              </c:extLst>
              <c:f>'1. Categorie merceologiche'!$C$64:$G$64</c:f>
              <c:numCache>
                <c:formatCode>#,##0</c:formatCode>
                <c:ptCount val="5"/>
                <c:pt idx="0">
                  <c:v>100</c:v>
                </c:pt>
                <c:pt idx="1">
                  <c:v>96.242584047462103</c:v>
                </c:pt>
                <c:pt idx="2">
                  <c:v>94.792353328938688</c:v>
                </c:pt>
                <c:pt idx="3">
                  <c:v>93.2762030323006</c:v>
                </c:pt>
                <c:pt idx="4">
                  <c:v>92.814765985497701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7A-4607-A2B7-A682B9170CCA}"/>
            </c:ext>
          </c:extLst>
        </c:ser>
        <c:ser>
          <c:idx val="4"/>
          <c:order val="3"/>
          <c:tx>
            <c:strRef>
              <c:f>'1. Categorie merceologiche'!$B$65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merceologiche'!$C$65:$G$65</c15:sqref>
                  </c15:fullRef>
                </c:ext>
              </c:extLst>
              <c:f>'1. Categorie merceologiche'!$C$65:$G$65</c:f>
              <c:numCache>
                <c:formatCode>#,##0</c:formatCode>
                <c:ptCount val="5"/>
                <c:pt idx="0">
                  <c:v>100</c:v>
                </c:pt>
                <c:pt idx="1">
                  <c:v>99.294532627865962</c:v>
                </c:pt>
                <c:pt idx="2">
                  <c:v>96.296296296296291</c:v>
                </c:pt>
                <c:pt idx="3">
                  <c:v>94.885361552028215</c:v>
                </c:pt>
                <c:pt idx="4">
                  <c:v>94.356261022927697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6-473F-9A56-70AA0E65745A}"/>
            </c:ext>
          </c:extLst>
        </c:ser>
        <c:ser>
          <c:idx val="5"/>
          <c:order val="4"/>
          <c:tx>
            <c:strRef>
              <c:f>'1. Categorie merceologiche'!$B$66</c:f>
              <c:strCache>
                <c:ptCount val="1"/>
                <c:pt idx="0">
                  <c:v>Sport e cura della persona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merceologiche'!$C$66:$G$66</c15:sqref>
                  </c15:fullRef>
                </c:ext>
              </c:extLst>
              <c:f>'1. Categorie merceologiche'!$C$66:$G$66</c:f>
              <c:numCache>
                <c:formatCode>#,##0</c:formatCode>
                <c:ptCount val="5"/>
                <c:pt idx="0">
                  <c:v>100</c:v>
                </c:pt>
                <c:pt idx="1">
                  <c:v>98.236658932714619</c:v>
                </c:pt>
                <c:pt idx="2">
                  <c:v>95.498839907192576</c:v>
                </c:pt>
                <c:pt idx="3">
                  <c:v>94.524361948955914</c:v>
                </c:pt>
                <c:pt idx="4">
                  <c:v>93.874709976798144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4D6-473F-9A56-70AA0E65745A}"/>
            </c:ext>
          </c:extLst>
        </c:ser>
        <c:ser>
          <c:idx val="6"/>
          <c:order val="5"/>
          <c:tx>
            <c:strRef>
              <c:f>'1. Categorie merceologiche'!$B$67</c:f>
              <c:strCache>
                <c:ptCount val="1"/>
                <c:pt idx="0">
                  <c:v>Autoveicoli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Categorie merceologiche'!$C$67:$G$67</c15:sqref>
                  </c15:fullRef>
                </c:ext>
              </c:extLst>
              <c:f>'1. Categorie merceologiche'!$C$67:$G$67</c:f>
              <c:numCache>
                <c:formatCode>#,##0</c:formatCode>
                <c:ptCount val="5"/>
                <c:pt idx="0">
                  <c:v>100</c:v>
                </c:pt>
                <c:pt idx="1">
                  <c:v>101.7989417989418</c:v>
                </c:pt>
                <c:pt idx="2">
                  <c:v>99.365079365079367</c:v>
                </c:pt>
                <c:pt idx="3">
                  <c:v>99.082892416225761</c:v>
                </c:pt>
                <c:pt idx="4">
                  <c:v>100.28218694885362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4D6-473F-9A56-70AA0E657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61156951614786"/>
          <c:y val="0.85337718079357727"/>
          <c:w val="0.76367018334709968"/>
          <c:h val="0.12309340744171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distributiva'!$B$39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distributiva'!$C$38:$G$38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distributiva'!$C$39:$G$39</c:f>
              <c:numCache>
                <c:formatCode>#,##0</c:formatCode>
                <c:ptCount val="5"/>
                <c:pt idx="0">
                  <c:v>100</c:v>
                </c:pt>
                <c:pt idx="1">
                  <c:v>83.028509951586869</c:v>
                </c:pt>
                <c:pt idx="2">
                  <c:v>85.637439483593326</c:v>
                </c:pt>
                <c:pt idx="3">
                  <c:v>54.357181280258203</c:v>
                </c:pt>
                <c:pt idx="4">
                  <c:v>72.86175363098441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30-46DA-AF8E-E9AE2C176660}"/>
            </c:ext>
          </c:extLst>
        </c:ser>
        <c:ser>
          <c:idx val="1"/>
          <c:order val="1"/>
          <c:tx>
            <c:strRef>
              <c:f>'2. Rete distributiva'!$B$40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distributiva'!$C$38:$G$38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distributiva'!$C$40:$G$40</c:f>
              <c:numCache>
                <c:formatCode>#,##0</c:formatCode>
                <c:ptCount val="5"/>
                <c:pt idx="0">
                  <c:v>100</c:v>
                </c:pt>
                <c:pt idx="1">
                  <c:v>76.672232590118853</c:v>
                </c:pt>
                <c:pt idx="2">
                  <c:v>74.118455947352913</c:v>
                </c:pt>
                <c:pt idx="3">
                  <c:v>48.050289755426775</c:v>
                </c:pt>
                <c:pt idx="4">
                  <c:v>60.937039583537967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130-46DA-AF8E-E9AE2C176660}"/>
            </c:ext>
          </c:extLst>
        </c:ser>
        <c:ser>
          <c:idx val="2"/>
          <c:order val="2"/>
          <c:tx>
            <c:strRef>
              <c:f>'2. Rete distributiva'!$B$41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distributiva'!$C$38:$G$38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distributiva'!$C$41:$G$41</c:f>
              <c:numCache>
                <c:formatCode>#,##0</c:formatCode>
                <c:ptCount val="5"/>
                <c:pt idx="0">
                  <c:v>100</c:v>
                </c:pt>
                <c:pt idx="1">
                  <c:v>107.84148397976392</c:v>
                </c:pt>
                <c:pt idx="2">
                  <c:v>102.19224283305228</c:v>
                </c:pt>
                <c:pt idx="3">
                  <c:v>68.887015177065763</c:v>
                </c:pt>
                <c:pt idx="4">
                  <c:v>75.716694772344013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130-46DA-AF8E-E9AE2C17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distributiva'!$B$53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distributiva'!$C$53:$G$53</c:f>
              <c:numCache>
                <c:formatCode>#,##0</c:formatCode>
                <c:ptCount val="5"/>
                <c:pt idx="0">
                  <c:v>100</c:v>
                </c:pt>
                <c:pt idx="1">
                  <c:v>85.76736210345814</c:v>
                </c:pt>
                <c:pt idx="2">
                  <c:v>92.340668762503569</c:v>
                </c:pt>
                <c:pt idx="3">
                  <c:v>65.761646184624183</c:v>
                </c:pt>
                <c:pt idx="4">
                  <c:v>79.937124892826517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ABA-410D-8E4E-B9F4EDDE1CFF}"/>
            </c:ext>
          </c:extLst>
        </c:ser>
        <c:ser>
          <c:idx val="1"/>
          <c:order val="1"/>
          <c:tx>
            <c:strRef>
              <c:f>'2. Rete distributiva'!$B$54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distributiva'!$C$54:$G$54</c:f>
              <c:numCache>
                <c:formatCode>#,##0</c:formatCode>
                <c:ptCount val="5"/>
                <c:pt idx="0">
                  <c:v>100</c:v>
                </c:pt>
                <c:pt idx="1">
                  <c:v>78.845176374911048</c:v>
                </c:pt>
                <c:pt idx="2">
                  <c:v>76.588390769543551</c:v>
                </c:pt>
                <c:pt idx="3">
                  <c:v>54.162854528819757</c:v>
                </c:pt>
                <c:pt idx="4">
                  <c:v>63.52546508081732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ABA-410D-8E4E-B9F4EDDE1CFF}"/>
            </c:ext>
          </c:extLst>
        </c:ser>
        <c:ser>
          <c:idx val="2"/>
          <c:order val="2"/>
          <c:tx>
            <c:strRef>
              <c:f>'2. Rete distributiva'!$B$55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Rete distributiva'!$C$52:$G$52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Rete distributiva'!$C$55:$G$55</c:f>
              <c:numCache>
                <c:formatCode>#,##0</c:formatCode>
                <c:ptCount val="5"/>
                <c:pt idx="0">
                  <c:v>100</c:v>
                </c:pt>
                <c:pt idx="1">
                  <c:v>125.04873294346979</c:v>
                </c:pt>
                <c:pt idx="2">
                  <c:v>121.83235867446393</c:v>
                </c:pt>
                <c:pt idx="3">
                  <c:v>82.261208576998044</c:v>
                </c:pt>
                <c:pt idx="4">
                  <c:v>99.707602339181292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ABA-410D-8E4E-B9F4EDDE1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827595299013719"/>
          <c:y val="0.29780803441236514"/>
          <c:w val="0.29626050448651692"/>
          <c:h val="0.605379483814523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6B-4BE4-92E5-327E8A4C85F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6B-4BE4-92E5-327E8A4C85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6B-4BE4-92E5-327E8A4C85F6}"/>
              </c:ext>
            </c:extLst>
          </c:dPt>
          <c:dLbls>
            <c:dLbl>
              <c:idx val="0"/>
              <c:layout>
                <c:manualLayout>
                  <c:x val="3.2664568950784073E-3"/>
                  <c:y val="3.6250364537766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B-4BE4-92E5-327E8A4C85F6}"/>
                </c:ext>
              </c:extLst>
            </c:dLbl>
            <c:dLbl>
              <c:idx val="1"/>
              <c:layout>
                <c:manualLayout>
                  <c:x val="8.7178477690288709E-3"/>
                  <c:y val="-5.75933216681256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B-4BE4-92E5-327E8A4C85F6}"/>
                </c:ext>
              </c:extLst>
            </c:dLbl>
            <c:dLbl>
              <c:idx val="2"/>
              <c:layout>
                <c:manualLayout>
                  <c:x val="3.4207706697503256E-3"/>
                  <c:y val="1.68697142023913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B-4BE4-92E5-327E8A4C85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Rete distributiva'!$B$9:$B$11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distributiva'!$C$9:$C$11</c:f>
              <c:numCache>
                <c:formatCode>#,##0</c:formatCode>
                <c:ptCount val="3"/>
                <c:pt idx="0">
                  <c:v>2709</c:v>
                </c:pt>
                <c:pt idx="1">
                  <c:v>6204</c:v>
                </c:pt>
                <c:pt idx="2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B-4BE4-92E5-327E8A4C8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19</xdr:row>
      <xdr:rowOff>28575</xdr:rowOff>
    </xdr:from>
    <xdr:to>
      <xdr:col>3</xdr:col>
      <xdr:colOff>504825</xdr:colOff>
      <xdr:row>23</xdr:row>
      <xdr:rowOff>145124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4022C4-C41A-40F7-B6B3-E23CE506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238625"/>
          <a:ext cx="1866900" cy="840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DAD4702-F0CA-4756-99F6-85AAF35CB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4EC5912-3B1C-4383-BC79-D0A36E61C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5</xdr:row>
      <xdr:rowOff>304800</xdr:rowOff>
    </xdr:from>
    <xdr:to>
      <xdr:col>20</xdr:col>
      <xdr:colOff>0</xdr:colOff>
      <xdr:row>16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14960E5-ACE7-3AD6-A999-0CDA9AC4A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600075</xdr:colOff>
      <xdr:row>52</xdr:row>
      <xdr:rowOff>276225</xdr:rowOff>
    </xdr:from>
    <xdr:to>
      <xdr:col>20</xdr:col>
      <xdr:colOff>9525</xdr:colOff>
      <xdr:row>66</xdr:row>
      <xdr:rowOff>114300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389A5DE-E0B6-A3AF-DB3C-56CFC82A3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9836AC7-BD12-4853-A372-F28475E85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96BA8D6-9475-4118-933A-37E8DC8FD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285750</xdr:rowOff>
    </xdr:from>
    <xdr:to>
      <xdr:col>19</xdr:col>
      <xdr:colOff>600075</xdr:colOff>
      <xdr:row>15</xdr:row>
      <xdr:rowOff>295275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63D1F1B-27BF-434C-DB67-E803E0A1A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52</xdr:row>
      <xdr:rowOff>266700</xdr:rowOff>
    </xdr:from>
    <xdr:to>
      <xdr:col>19</xdr:col>
      <xdr:colOff>590550</xdr:colOff>
      <xdr:row>66</xdr:row>
      <xdr:rowOff>104775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A54430F-B17C-C945-B674-382C850B9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E5905E7-9076-4345-9381-9C79ABAA7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45</xdr:row>
      <xdr:rowOff>285750</xdr:rowOff>
    </xdr:from>
    <xdr:to>
      <xdr:col>20</xdr:col>
      <xdr:colOff>20174</xdr:colOff>
      <xdr:row>63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89F178A-FB6D-41EF-854D-C58A083E3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295275</xdr:rowOff>
    </xdr:from>
    <xdr:to>
      <xdr:col>19</xdr:col>
      <xdr:colOff>585787</xdr:colOff>
      <xdr:row>17</xdr:row>
      <xdr:rowOff>76200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C9A197A-0048-568A-9980-2336361D2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590550</xdr:colOff>
      <xdr:row>67</xdr:row>
      <xdr:rowOff>295274</xdr:rowOff>
    </xdr:from>
    <xdr:to>
      <xdr:col>20</xdr:col>
      <xdr:colOff>19050</xdr:colOff>
      <xdr:row>83</xdr:row>
      <xdr:rowOff>47624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2F20C2-88D7-A2DF-F415-C62CC6155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76201</xdr:rowOff>
    </xdr:from>
    <xdr:to>
      <xdr:col>19</xdr:col>
      <xdr:colOff>619124</xdr:colOff>
      <xdr:row>13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7AAAB4-56E4-474A-9282-417740C3B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466726</xdr:colOff>
      <xdr:row>27</xdr:row>
      <xdr:rowOff>9525</xdr:rowOff>
    </xdr:from>
    <xdr:to>
      <xdr:col>20</xdr:col>
      <xdr:colOff>9525</xdr:colOff>
      <xdr:row>39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9A9EC4-34B8-48C5-8DB0-B062A39E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466726</xdr:colOff>
      <xdr:row>40</xdr:row>
      <xdr:rowOff>285750</xdr:rowOff>
    </xdr:from>
    <xdr:to>
      <xdr:col>20</xdr:col>
      <xdr:colOff>1</xdr:colOff>
      <xdr:row>53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422CFED-6A45-498C-8427-FAEBE67F7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533399</xdr:colOff>
      <xdr:row>4</xdr:row>
      <xdr:rowOff>133349</xdr:rowOff>
    </xdr:from>
    <xdr:to>
      <xdr:col>26</xdr:col>
      <xdr:colOff>19050</xdr:colOff>
      <xdr:row>14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09E054-DEA4-4B33-80BD-79DEA71C0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523874</xdr:colOff>
      <xdr:row>26</xdr:row>
      <xdr:rowOff>295275</xdr:rowOff>
    </xdr:from>
    <xdr:to>
      <xdr:col>25</xdr:col>
      <xdr:colOff>600074</xdr:colOff>
      <xdr:row>44</xdr:row>
      <xdr:rowOff>57149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057D17-4627-4A45-8D6E-BF6C0810F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528636</xdr:colOff>
      <xdr:row>49</xdr:row>
      <xdr:rowOff>0</xdr:rowOff>
    </xdr:from>
    <xdr:to>
      <xdr:col>25</xdr:col>
      <xdr:colOff>600074</xdr:colOff>
      <xdr:row>67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94B0E63-1E04-4C54-BCCD-FFDE14EE0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57150</xdr:rowOff>
    </xdr:from>
    <xdr:to>
      <xdr:col>4</xdr:col>
      <xdr:colOff>385724</xdr:colOff>
      <xdr:row>36</xdr:row>
      <xdr:rowOff>9526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DB7492D-EC86-49CB-8389-DD763EBD3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866775"/>
          <a:ext cx="3719474" cy="5143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0</xdr:rowOff>
    </xdr:from>
    <xdr:to>
      <xdr:col>3</xdr:col>
      <xdr:colOff>514350</xdr:colOff>
      <xdr:row>23</xdr:row>
      <xdr:rowOff>116549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73BFE09-E696-441B-976D-82303AF6D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333750"/>
          <a:ext cx="1866900" cy="935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9525</xdr:rowOff>
    </xdr:from>
    <xdr:to>
      <xdr:col>20</xdr:col>
      <xdr:colOff>9524</xdr:colOff>
      <xdr:row>41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D2FC8F9-D981-4156-BF2B-C73BA36CD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43</xdr:row>
      <xdr:rowOff>285750</xdr:rowOff>
    </xdr:from>
    <xdr:to>
      <xdr:col>20</xdr:col>
      <xdr:colOff>20174</xdr:colOff>
      <xdr:row>55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F8E78AF-AEEF-4809-A5B2-C42267862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266699</xdr:rowOff>
    </xdr:from>
    <xdr:to>
      <xdr:col>19</xdr:col>
      <xdr:colOff>614362</xdr:colOff>
      <xdr:row>14</xdr:row>
      <xdr:rowOff>285749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6094803-16D6-0BAE-F1D4-9C4DB6A44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59</xdr:row>
      <xdr:rowOff>285750</xdr:rowOff>
    </xdr:from>
    <xdr:to>
      <xdr:col>20</xdr:col>
      <xdr:colOff>0</xdr:colOff>
      <xdr:row>74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617F3EC-5EF5-4203-FB86-3963A87D6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15</xdr:row>
      <xdr:rowOff>114301</xdr:rowOff>
    </xdr:from>
    <xdr:to>
      <xdr:col>19</xdr:col>
      <xdr:colOff>609599</xdr:colOff>
      <xdr:row>24</xdr:row>
      <xdr:rowOff>28576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778F0D6-0655-F65D-A21C-2DF2E655A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9525</xdr:rowOff>
    </xdr:from>
    <xdr:to>
      <xdr:col>20</xdr:col>
      <xdr:colOff>9524</xdr:colOff>
      <xdr:row>45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C73E9C8-3F1A-4B0B-A8C1-E25FB17B0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47</xdr:row>
      <xdr:rowOff>285750</xdr:rowOff>
    </xdr:from>
    <xdr:to>
      <xdr:col>20</xdr:col>
      <xdr:colOff>20174</xdr:colOff>
      <xdr:row>66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37944F4-D416-40BB-A024-436B8AFC1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285750</xdr:rowOff>
    </xdr:from>
    <xdr:to>
      <xdr:col>19</xdr:col>
      <xdr:colOff>600075</xdr:colOff>
      <xdr:row>17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13A1B7-2100-E2D6-6D7A-943F730E5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70</xdr:row>
      <xdr:rowOff>276225</xdr:rowOff>
    </xdr:from>
    <xdr:to>
      <xdr:col>20</xdr:col>
      <xdr:colOff>9525</xdr:colOff>
      <xdr:row>87</xdr:row>
      <xdr:rowOff>76200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726FF35-5312-D0E1-8848-9DAC2CD67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9526</xdr:rowOff>
    </xdr:from>
    <xdr:to>
      <xdr:col>20</xdr:col>
      <xdr:colOff>9524</xdr:colOff>
      <xdr:row>39</xdr:row>
      <xdr:rowOff>276226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415882A-52BD-4374-A67B-1699E5E69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53</xdr:row>
      <xdr:rowOff>285751</xdr:rowOff>
    </xdr:from>
    <xdr:to>
      <xdr:col>20</xdr:col>
      <xdr:colOff>20174</xdr:colOff>
      <xdr:row>65</xdr:row>
      <xdr:rowOff>295276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156F057-82E9-4E78-9C0C-F705D7EE1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40</xdr:row>
      <xdr:rowOff>57152</xdr:rowOff>
    </xdr:from>
    <xdr:to>
      <xdr:col>20</xdr:col>
      <xdr:colOff>9524</xdr:colOff>
      <xdr:row>53</xdr:row>
      <xdr:rowOff>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C3EF0FC-6A79-4A96-AFFD-D1C9D6F3C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66</xdr:row>
      <xdr:rowOff>66675</xdr:rowOff>
    </xdr:from>
    <xdr:to>
      <xdr:col>20</xdr:col>
      <xdr:colOff>10650</xdr:colOff>
      <xdr:row>78</xdr:row>
      <xdr:rowOff>123826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EB87C0-C021-4256-AF89-B5AD11B12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600075</xdr:colOff>
      <xdr:row>5</xdr:row>
      <xdr:rowOff>276225</xdr:rowOff>
    </xdr:from>
    <xdr:to>
      <xdr:col>19</xdr:col>
      <xdr:colOff>585787</xdr:colOff>
      <xdr:row>20</xdr:row>
      <xdr:rowOff>28575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95FB9F1-365D-4177-B9F6-D42A3FA2B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590549</xdr:colOff>
      <xdr:row>79</xdr:row>
      <xdr:rowOff>295275</xdr:rowOff>
    </xdr:from>
    <xdr:to>
      <xdr:col>20</xdr:col>
      <xdr:colOff>28574</xdr:colOff>
      <xdr:row>93</xdr:row>
      <xdr:rowOff>57150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D643F-B75F-CADC-9B8E-F7EC7643C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590550</xdr:colOff>
      <xdr:row>93</xdr:row>
      <xdr:rowOff>161925</xdr:rowOff>
    </xdr:from>
    <xdr:to>
      <xdr:col>20</xdr:col>
      <xdr:colOff>38100</xdr:colOff>
      <xdr:row>107</xdr:row>
      <xdr:rowOff>114300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5E1C721-A33C-2B0F-CFE5-793641B8D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D83E88-663D-4023-964A-F228ABA7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40</xdr:row>
      <xdr:rowOff>285750</xdr:rowOff>
    </xdr:from>
    <xdr:to>
      <xdr:col>20</xdr:col>
      <xdr:colOff>20174</xdr:colOff>
      <xdr:row>54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FB7859E-7BF6-4F3C-A85D-E93000303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5</xdr:row>
      <xdr:rowOff>285750</xdr:rowOff>
    </xdr:from>
    <xdr:to>
      <xdr:col>20</xdr:col>
      <xdr:colOff>4762</xdr:colOff>
      <xdr:row>16</xdr:row>
      <xdr:rowOff>47625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392DB82-A217-1252-DB13-6EEC4FCFE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58</xdr:row>
      <xdr:rowOff>295275</xdr:rowOff>
    </xdr:from>
    <xdr:to>
      <xdr:col>20</xdr:col>
      <xdr:colOff>9525</xdr:colOff>
      <xdr:row>72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EED6CE-6F29-0A2C-2DF0-6D6C30A04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Varese/Aggiornamento%201&#176;%20semestre%202021/FILE%20ORIGINE/RA%20Varese%20-%20Commercio%20(ORIGIN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ORIGINE/RA%20Varese%20-%20Commercio%20(ORIGI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CO"/>
      <sheetName val="1. Rete distributiva"/>
      <sheetName val="1. Categorie merceologiche"/>
      <sheetName val="1. Specializzazione"/>
      <sheetName val="1. Delegazioni"/>
      <sheetName val="2. MERCATO DEL LAVORO"/>
      <sheetName val="2. Rete distributiva"/>
      <sheetName val="2. Categorie merceologiche"/>
      <sheetName val="3. Contratti"/>
      <sheetName val="3. Classe età"/>
      <sheetName val="3. Genere"/>
      <sheetName val="3. Nazionalità"/>
      <sheetName val="3. Delegazioni"/>
    </sheetNames>
    <sheetDataSet>
      <sheetData sheetId="0"/>
      <sheetData sheetId="1">
        <row r="8">
          <cell r="C8">
            <v>101369</v>
          </cell>
          <cell r="D8">
            <v>100655</v>
          </cell>
          <cell r="E8">
            <v>99382</v>
          </cell>
          <cell r="F8">
            <v>97578</v>
          </cell>
          <cell r="G8">
            <v>96343</v>
          </cell>
        </row>
        <row r="9">
          <cell r="C9">
            <v>128716</v>
          </cell>
          <cell r="D9">
            <v>127700</v>
          </cell>
          <cell r="E9">
            <v>125168</v>
          </cell>
          <cell r="F9">
            <v>123646</v>
          </cell>
          <cell r="G9">
            <v>124094</v>
          </cell>
        </row>
        <row r="10">
          <cell r="C10">
            <v>29127</v>
          </cell>
          <cell r="D10">
            <v>29857</v>
          </cell>
          <cell r="E10">
            <v>30261</v>
          </cell>
          <cell r="F10">
            <v>30321</v>
          </cell>
          <cell r="G10">
            <v>30515</v>
          </cell>
        </row>
        <row r="14">
          <cell r="C14">
            <v>7053</v>
          </cell>
          <cell r="D14">
            <v>6874</v>
          </cell>
          <cell r="E14">
            <v>6652</v>
          </cell>
          <cell r="F14">
            <v>6600</v>
          </cell>
          <cell r="G14">
            <v>6515</v>
          </cell>
        </row>
        <row r="15">
          <cell r="C15">
            <v>9898</v>
          </cell>
          <cell r="D15">
            <v>9731</v>
          </cell>
          <cell r="E15">
            <v>9278</v>
          </cell>
          <cell r="F15">
            <v>9201</v>
          </cell>
          <cell r="G15">
            <v>9328</v>
          </cell>
        </row>
        <row r="16">
          <cell r="C16">
            <v>2835</v>
          </cell>
          <cell r="D16">
            <v>2886</v>
          </cell>
          <cell r="E16">
            <v>2817</v>
          </cell>
          <cell r="F16">
            <v>2809</v>
          </cell>
          <cell r="G16">
            <v>2843</v>
          </cell>
        </row>
      </sheetData>
      <sheetData sheetId="2">
        <row r="8">
          <cell r="C8">
            <v>43621</v>
          </cell>
          <cell r="D8">
            <v>43538</v>
          </cell>
          <cell r="E8">
            <v>43087</v>
          </cell>
          <cell r="F8">
            <v>42991</v>
          </cell>
          <cell r="G8">
            <v>43185</v>
          </cell>
        </row>
        <row r="9">
          <cell r="C9">
            <v>45017</v>
          </cell>
          <cell r="D9">
            <v>44092</v>
          </cell>
          <cell r="E9">
            <v>42479</v>
          </cell>
          <cell r="F9">
            <v>40698</v>
          </cell>
          <cell r="G9">
            <v>39440</v>
          </cell>
        </row>
        <row r="10">
          <cell r="C10">
            <v>19302</v>
          </cell>
          <cell r="D10">
            <v>19014</v>
          </cell>
          <cell r="E10">
            <v>18732</v>
          </cell>
          <cell r="F10">
            <v>18329</v>
          </cell>
          <cell r="G10">
            <v>18182</v>
          </cell>
        </row>
        <row r="11">
          <cell r="C11">
            <v>7458</v>
          </cell>
          <cell r="D11">
            <v>7430</v>
          </cell>
          <cell r="E11">
            <v>7419</v>
          </cell>
          <cell r="F11">
            <v>7207</v>
          </cell>
          <cell r="G11">
            <v>7229</v>
          </cell>
        </row>
        <row r="12">
          <cell r="C12">
            <v>27180</v>
          </cell>
          <cell r="D12">
            <v>27216</v>
          </cell>
          <cell r="E12">
            <v>26790</v>
          </cell>
          <cell r="F12">
            <v>26411</v>
          </cell>
          <cell r="G12">
            <v>26383</v>
          </cell>
        </row>
        <row r="13">
          <cell r="C13">
            <v>29127</v>
          </cell>
          <cell r="D13">
            <v>29857</v>
          </cell>
          <cell r="E13">
            <v>30261</v>
          </cell>
          <cell r="F13">
            <v>30321</v>
          </cell>
          <cell r="G13">
            <v>30515</v>
          </cell>
        </row>
        <row r="14">
          <cell r="C14">
            <v>87507</v>
          </cell>
          <cell r="D14">
            <v>87065</v>
          </cell>
          <cell r="E14">
            <v>86043</v>
          </cell>
          <cell r="F14">
            <v>85588</v>
          </cell>
          <cell r="G14">
            <v>86018</v>
          </cell>
        </row>
        <row r="18">
          <cell r="C18">
            <v>3057</v>
          </cell>
          <cell r="D18">
            <v>3029</v>
          </cell>
          <cell r="E18">
            <v>2938</v>
          </cell>
          <cell r="F18">
            <v>2943</v>
          </cell>
          <cell r="G18">
            <v>2983</v>
          </cell>
        </row>
        <row r="19">
          <cell r="C19">
            <v>3357</v>
          </cell>
          <cell r="D19">
            <v>3238</v>
          </cell>
          <cell r="E19">
            <v>2990</v>
          </cell>
          <cell r="F19">
            <v>2877</v>
          </cell>
          <cell r="G19">
            <v>2813</v>
          </cell>
        </row>
        <row r="20">
          <cell r="C20">
            <v>1517</v>
          </cell>
          <cell r="D20">
            <v>1460</v>
          </cell>
          <cell r="E20">
            <v>1438</v>
          </cell>
          <cell r="F20">
            <v>1415</v>
          </cell>
          <cell r="G20">
            <v>1408</v>
          </cell>
        </row>
        <row r="21">
          <cell r="C21">
            <v>567</v>
          </cell>
          <cell r="D21">
            <v>563</v>
          </cell>
          <cell r="E21">
            <v>546</v>
          </cell>
          <cell r="F21">
            <v>538</v>
          </cell>
          <cell r="G21">
            <v>535</v>
          </cell>
        </row>
        <row r="22">
          <cell r="C22">
            <v>2155</v>
          </cell>
          <cell r="D22">
            <v>2117</v>
          </cell>
          <cell r="E22">
            <v>2058</v>
          </cell>
          <cell r="F22">
            <v>2037</v>
          </cell>
          <cell r="G22">
            <v>2023</v>
          </cell>
        </row>
        <row r="23">
          <cell r="C23">
            <v>2835</v>
          </cell>
          <cell r="D23">
            <v>2886</v>
          </cell>
          <cell r="E23">
            <v>2817</v>
          </cell>
          <cell r="F23">
            <v>2809</v>
          </cell>
          <cell r="G23">
            <v>2843</v>
          </cell>
        </row>
        <row r="24">
          <cell r="C24">
            <v>6298</v>
          </cell>
          <cell r="D24">
            <v>6198</v>
          </cell>
          <cell r="E24">
            <v>5960</v>
          </cell>
          <cell r="F24">
            <v>5991</v>
          </cell>
          <cell r="G24">
            <v>6081</v>
          </cell>
        </row>
      </sheetData>
      <sheetData sheetId="3">
        <row r="9">
          <cell r="C9">
            <v>1336</v>
          </cell>
          <cell r="D9">
            <v>5819</v>
          </cell>
        </row>
        <row r="10">
          <cell r="C10">
            <v>5269</v>
          </cell>
          <cell r="D10">
            <v>21208</v>
          </cell>
        </row>
        <row r="11">
          <cell r="C11">
            <v>1413</v>
          </cell>
          <cell r="D11">
            <v>5863</v>
          </cell>
        </row>
        <row r="12">
          <cell r="C12">
            <v>4365</v>
          </cell>
          <cell r="D12">
            <v>17972</v>
          </cell>
        </row>
        <row r="13">
          <cell r="C13">
            <v>4144</v>
          </cell>
          <cell r="D13">
            <v>17250</v>
          </cell>
        </row>
        <row r="14">
          <cell r="C14">
            <v>2159</v>
          </cell>
          <cell r="D14">
            <v>8637</v>
          </cell>
        </row>
      </sheetData>
      <sheetData sheetId="4">
        <row r="10">
          <cell r="C10">
            <v>1336</v>
          </cell>
          <cell r="D10">
            <v>0</v>
          </cell>
          <cell r="F10">
            <v>384</v>
          </cell>
          <cell r="G10">
            <v>-4</v>
          </cell>
          <cell r="H10">
            <v>-1.03E-2</v>
          </cell>
          <cell r="I10">
            <v>776</v>
          </cell>
          <cell r="J10">
            <v>1</v>
          </cell>
          <cell r="K10">
            <v>1.2999999999999999E-3</v>
          </cell>
          <cell r="L10">
            <v>176</v>
          </cell>
          <cell r="M10">
            <v>3</v>
          </cell>
          <cell r="N10">
            <v>1.7299999999999999E-2</v>
          </cell>
        </row>
        <row r="11">
          <cell r="C11">
            <v>5269</v>
          </cell>
          <cell r="D11">
            <v>40</v>
          </cell>
          <cell r="E11">
            <v>7.6E-3</v>
          </cell>
          <cell r="F11">
            <v>1838</v>
          </cell>
          <cell r="G11">
            <v>-12</v>
          </cell>
          <cell r="H11">
            <v>-6.4999999999999997E-3</v>
          </cell>
          <cell r="I11">
            <v>2629</v>
          </cell>
          <cell r="J11">
            <v>48</v>
          </cell>
          <cell r="K11">
            <v>1.8599999999999998E-2</v>
          </cell>
          <cell r="L11">
            <v>802</v>
          </cell>
          <cell r="M11">
            <v>4</v>
          </cell>
          <cell r="N11">
            <v>5.0000000000000001E-3</v>
          </cell>
        </row>
        <row r="12">
          <cell r="C12">
            <v>1413</v>
          </cell>
          <cell r="D12">
            <v>9</v>
          </cell>
          <cell r="E12">
            <v>6.4000000000000003E-3</v>
          </cell>
          <cell r="F12">
            <v>321</v>
          </cell>
          <cell r="G12">
            <v>-7</v>
          </cell>
          <cell r="H12">
            <v>-2.1299999999999999E-2</v>
          </cell>
          <cell r="I12">
            <v>844</v>
          </cell>
          <cell r="J12">
            <v>6</v>
          </cell>
          <cell r="K12">
            <v>7.1999999999999998E-3</v>
          </cell>
          <cell r="L12">
            <v>248</v>
          </cell>
          <cell r="M12">
            <v>10</v>
          </cell>
          <cell r="N12">
            <v>4.2000000000000003E-2</v>
          </cell>
        </row>
        <row r="13">
          <cell r="C13">
            <v>4365</v>
          </cell>
          <cell r="D13">
            <v>-5</v>
          </cell>
          <cell r="E13">
            <v>-1.1000000000000001E-3</v>
          </cell>
          <cell r="F13">
            <v>1559</v>
          </cell>
          <cell r="G13">
            <v>-36</v>
          </cell>
          <cell r="H13">
            <v>-2.2599999999999999E-2</v>
          </cell>
          <cell r="I13">
            <v>2177</v>
          </cell>
          <cell r="J13">
            <v>25</v>
          </cell>
          <cell r="K13">
            <v>1.1599999999999999E-2</v>
          </cell>
          <cell r="L13">
            <v>629</v>
          </cell>
          <cell r="M13">
            <v>6</v>
          </cell>
          <cell r="N13">
            <v>9.5999999999999992E-3</v>
          </cell>
        </row>
        <row r="14">
          <cell r="C14">
            <v>4144</v>
          </cell>
          <cell r="D14">
            <v>29</v>
          </cell>
          <cell r="E14">
            <v>7.0000000000000001E-3</v>
          </cell>
          <cell r="F14">
            <v>1588</v>
          </cell>
          <cell r="G14">
            <v>-25</v>
          </cell>
          <cell r="H14">
            <v>-1.55E-2</v>
          </cell>
          <cell r="I14">
            <v>1901</v>
          </cell>
          <cell r="J14">
            <v>45</v>
          </cell>
          <cell r="K14">
            <v>2.4199999999999999E-2</v>
          </cell>
          <cell r="L14">
            <v>655</v>
          </cell>
          <cell r="M14">
            <v>9</v>
          </cell>
          <cell r="N14">
            <v>1.3899999999999999E-2</v>
          </cell>
        </row>
        <row r="15">
          <cell r="C15">
            <v>2159</v>
          </cell>
          <cell r="D15">
            <v>3</v>
          </cell>
          <cell r="E15">
            <v>1.4E-3</v>
          </cell>
          <cell r="F15">
            <v>825</v>
          </cell>
          <cell r="G15">
            <v>-1</v>
          </cell>
          <cell r="H15">
            <v>-1.1999999999999999E-3</v>
          </cell>
          <cell r="I15">
            <v>1001</v>
          </cell>
          <cell r="J15">
            <v>2</v>
          </cell>
          <cell r="K15">
            <v>2E-3</v>
          </cell>
          <cell r="L15">
            <v>333</v>
          </cell>
          <cell r="M15">
            <v>2</v>
          </cell>
          <cell r="N15">
            <v>6.0000000000000001E-3</v>
          </cell>
        </row>
        <row r="24">
          <cell r="C24">
            <v>1336</v>
          </cell>
          <cell r="D24">
            <v>0</v>
          </cell>
          <cell r="F24">
            <v>247</v>
          </cell>
          <cell r="G24">
            <v>3</v>
          </cell>
          <cell r="H24">
            <v>1.23E-2</v>
          </cell>
          <cell r="I24">
            <v>209</v>
          </cell>
          <cell r="J24">
            <v>-12</v>
          </cell>
          <cell r="K24">
            <v>-5.4300000000000001E-2</v>
          </cell>
          <cell r="L24">
            <v>115</v>
          </cell>
          <cell r="M24">
            <v>-4</v>
          </cell>
          <cell r="N24">
            <v>-3.3599999999999998E-2</v>
          </cell>
          <cell r="O24">
            <v>25</v>
          </cell>
          <cell r="P24">
            <v>-1</v>
          </cell>
          <cell r="Q24">
            <v>-3.85E-2</v>
          </cell>
          <cell r="R24">
            <v>157</v>
          </cell>
          <cell r="S24">
            <v>-2</v>
          </cell>
          <cell r="T24">
            <v>-1.26E-2</v>
          </cell>
          <cell r="U24">
            <v>176</v>
          </cell>
          <cell r="V24">
            <v>3</v>
          </cell>
          <cell r="W24">
            <v>1.7299999999999999E-2</v>
          </cell>
          <cell r="X24">
            <v>407</v>
          </cell>
          <cell r="Y24">
            <v>13</v>
          </cell>
          <cell r="Z24">
            <v>3.3000000000000002E-2</v>
          </cell>
        </row>
        <row r="25">
          <cell r="C25">
            <v>5269</v>
          </cell>
          <cell r="D25">
            <v>40</v>
          </cell>
          <cell r="E25">
            <v>7.6E-3</v>
          </cell>
          <cell r="F25">
            <v>783</v>
          </cell>
          <cell r="G25">
            <v>8</v>
          </cell>
          <cell r="H25">
            <v>1.03E-2</v>
          </cell>
          <cell r="I25">
            <v>775</v>
          </cell>
          <cell r="J25">
            <v>-11</v>
          </cell>
          <cell r="K25">
            <v>-1.4E-2</v>
          </cell>
          <cell r="L25">
            <v>379</v>
          </cell>
          <cell r="M25">
            <v>-1</v>
          </cell>
          <cell r="N25">
            <v>-2.5999999999999999E-3</v>
          </cell>
          <cell r="O25">
            <v>154</v>
          </cell>
          <cell r="P25">
            <v>-3</v>
          </cell>
          <cell r="Q25">
            <v>-1.9099999999999999E-2</v>
          </cell>
          <cell r="R25">
            <v>642</v>
          </cell>
          <cell r="S25">
            <v>-17</v>
          </cell>
          <cell r="T25">
            <v>-2.58E-2</v>
          </cell>
          <cell r="U25">
            <v>802</v>
          </cell>
          <cell r="V25">
            <v>4</v>
          </cell>
          <cell r="W25">
            <v>5.0000000000000001E-3</v>
          </cell>
          <cell r="X25">
            <v>1734</v>
          </cell>
          <cell r="Y25">
            <v>60</v>
          </cell>
          <cell r="Z25">
            <v>3.5799999999999998E-2</v>
          </cell>
        </row>
        <row r="26">
          <cell r="C26">
            <v>1413</v>
          </cell>
          <cell r="D26">
            <v>9</v>
          </cell>
          <cell r="E26">
            <v>6.4000000000000003E-3</v>
          </cell>
          <cell r="F26">
            <v>274</v>
          </cell>
          <cell r="G26">
            <v>3</v>
          </cell>
          <cell r="H26">
            <v>1.11E-2</v>
          </cell>
          <cell r="I26">
            <v>231</v>
          </cell>
          <cell r="J26">
            <v>4</v>
          </cell>
          <cell r="K26">
            <v>1.7600000000000001E-2</v>
          </cell>
          <cell r="L26">
            <v>117</v>
          </cell>
          <cell r="M26">
            <v>-2</v>
          </cell>
          <cell r="N26">
            <v>-1.6799999999999999E-2</v>
          </cell>
          <cell r="O26">
            <v>22</v>
          </cell>
          <cell r="P26">
            <v>-2</v>
          </cell>
          <cell r="Q26">
            <v>-8.3299999999999999E-2</v>
          </cell>
          <cell r="R26">
            <v>149</v>
          </cell>
          <cell r="S26">
            <v>-3</v>
          </cell>
          <cell r="T26">
            <v>-1.9699999999999999E-2</v>
          </cell>
          <cell r="U26">
            <v>248</v>
          </cell>
          <cell r="V26">
            <v>10</v>
          </cell>
          <cell r="W26">
            <v>4.2000000000000003E-2</v>
          </cell>
          <cell r="X26">
            <v>372</v>
          </cell>
          <cell r="Y26">
            <v>-1</v>
          </cell>
          <cell r="Z26">
            <v>-2.7000000000000001E-3</v>
          </cell>
        </row>
        <row r="27">
          <cell r="C27">
            <v>4365</v>
          </cell>
          <cell r="D27">
            <v>-5</v>
          </cell>
          <cell r="E27">
            <v>-1.1000000000000001E-3</v>
          </cell>
          <cell r="F27">
            <v>709</v>
          </cell>
          <cell r="G27">
            <v>9</v>
          </cell>
          <cell r="H27">
            <v>1.29E-2</v>
          </cell>
          <cell r="I27">
            <v>683</v>
          </cell>
          <cell r="J27">
            <v>-32</v>
          </cell>
          <cell r="K27">
            <v>-4.48E-2</v>
          </cell>
          <cell r="L27">
            <v>324</v>
          </cell>
          <cell r="M27">
            <v>1</v>
          </cell>
          <cell r="N27">
            <v>3.0999999999999999E-3</v>
          </cell>
          <cell r="O27">
            <v>137</v>
          </cell>
          <cell r="P27">
            <v>-6</v>
          </cell>
          <cell r="Q27">
            <v>-4.2000000000000003E-2</v>
          </cell>
          <cell r="R27">
            <v>430</v>
          </cell>
          <cell r="S27">
            <v>9</v>
          </cell>
          <cell r="T27">
            <v>2.1399999999999999E-2</v>
          </cell>
          <cell r="U27">
            <v>629</v>
          </cell>
          <cell r="V27">
            <v>6</v>
          </cell>
          <cell r="W27">
            <v>9.5999999999999992E-3</v>
          </cell>
          <cell r="X27">
            <v>1453</v>
          </cell>
          <cell r="Y27">
            <v>8</v>
          </cell>
          <cell r="Z27">
            <v>5.4999999999999997E-3</v>
          </cell>
        </row>
        <row r="28">
          <cell r="C28">
            <v>4144</v>
          </cell>
          <cell r="D28">
            <v>29</v>
          </cell>
          <cell r="E28">
            <v>7.0000000000000001E-3</v>
          </cell>
          <cell r="F28">
            <v>607</v>
          </cell>
          <cell r="G28">
            <v>10</v>
          </cell>
          <cell r="H28">
            <v>1.6799999999999999E-2</v>
          </cell>
          <cell r="I28">
            <v>650</v>
          </cell>
          <cell r="J28">
            <v>-9</v>
          </cell>
          <cell r="K28">
            <v>-1.37E-2</v>
          </cell>
          <cell r="L28">
            <v>318</v>
          </cell>
          <cell r="M28">
            <v>-1</v>
          </cell>
          <cell r="N28">
            <v>-3.0999999999999999E-3</v>
          </cell>
          <cell r="O28">
            <v>132</v>
          </cell>
          <cell r="P28">
            <v>7</v>
          </cell>
          <cell r="Q28">
            <v>5.6000000000000001E-2</v>
          </cell>
          <cell r="R28">
            <v>419</v>
          </cell>
          <cell r="S28">
            <v>-6</v>
          </cell>
          <cell r="T28">
            <v>-1.41E-2</v>
          </cell>
          <cell r="U28">
            <v>655</v>
          </cell>
          <cell r="V28">
            <v>9</v>
          </cell>
          <cell r="W28">
            <v>1.3899999999999999E-2</v>
          </cell>
          <cell r="X28">
            <v>1363</v>
          </cell>
          <cell r="Y28">
            <v>19</v>
          </cell>
          <cell r="Z28">
            <v>1.41E-2</v>
          </cell>
        </row>
        <row r="29">
          <cell r="C29">
            <v>2159</v>
          </cell>
          <cell r="D29">
            <v>3</v>
          </cell>
          <cell r="E29">
            <v>1.4E-3</v>
          </cell>
          <cell r="F29">
            <v>363</v>
          </cell>
          <cell r="G29">
            <v>7</v>
          </cell>
          <cell r="H29">
            <v>1.9699999999999999E-2</v>
          </cell>
          <cell r="I29">
            <v>265</v>
          </cell>
          <cell r="J29">
            <v>-4</v>
          </cell>
          <cell r="K29">
            <v>-1.49E-2</v>
          </cell>
          <cell r="L29">
            <v>155</v>
          </cell>
          <cell r="M29">
            <v>0</v>
          </cell>
          <cell r="O29">
            <v>65</v>
          </cell>
          <cell r="P29">
            <v>2</v>
          </cell>
          <cell r="Q29">
            <v>3.1699999999999999E-2</v>
          </cell>
          <cell r="R29">
            <v>226</v>
          </cell>
          <cell r="S29">
            <v>5</v>
          </cell>
          <cell r="T29">
            <v>2.2599999999999999E-2</v>
          </cell>
          <cell r="U29">
            <v>333</v>
          </cell>
          <cell r="V29">
            <v>2</v>
          </cell>
          <cell r="W29">
            <v>6.0000000000000001E-3</v>
          </cell>
          <cell r="X29">
            <v>752</v>
          </cell>
          <cell r="Y29">
            <v>-9</v>
          </cell>
          <cell r="Z29">
            <v>-1.18E-2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CO"/>
      <sheetName val="1. Rete distributiva"/>
      <sheetName val="1. Categorie merceologiche"/>
      <sheetName val="1. Specializzazione"/>
      <sheetName val="1. Delegazioni"/>
      <sheetName val="2. MERCATO DEL LAVORO"/>
      <sheetName val="2. Rete distributiva"/>
      <sheetName val="2. Categorie merceologiche"/>
      <sheetName val="3. Contratti"/>
      <sheetName val="3. Classe età"/>
      <sheetName val="3. Genere"/>
      <sheetName val="3. Nazionalità"/>
      <sheetName val="3. Delegazio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C9">
            <v>3718</v>
          </cell>
          <cell r="D9">
            <v>3087</v>
          </cell>
          <cell r="E9">
            <v>3184</v>
          </cell>
          <cell r="F9">
            <v>2021</v>
          </cell>
          <cell r="G9">
            <v>2709</v>
          </cell>
        </row>
        <row r="10">
          <cell r="C10">
            <v>10181</v>
          </cell>
          <cell r="D10">
            <v>7806</v>
          </cell>
          <cell r="E10">
            <v>7546</v>
          </cell>
          <cell r="F10">
            <v>4892</v>
          </cell>
          <cell r="G10">
            <v>6204</v>
          </cell>
        </row>
        <row r="11">
          <cell r="C11">
            <v>1186</v>
          </cell>
          <cell r="D11">
            <v>1279</v>
          </cell>
          <cell r="E11">
            <v>1212</v>
          </cell>
          <cell r="F11">
            <v>817</v>
          </cell>
          <cell r="G11">
            <v>898</v>
          </cell>
        </row>
        <row r="15">
          <cell r="C15">
            <v>3499</v>
          </cell>
          <cell r="D15">
            <v>3001</v>
          </cell>
          <cell r="E15">
            <v>3231</v>
          </cell>
          <cell r="F15">
            <v>2301</v>
          </cell>
          <cell r="G15">
            <v>2797</v>
          </cell>
        </row>
        <row r="16">
          <cell r="C16">
            <v>9837</v>
          </cell>
          <cell r="D16">
            <v>7756</v>
          </cell>
          <cell r="E16">
            <v>7534</v>
          </cell>
          <cell r="F16">
            <v>5328</v>
          </cell>
          <cell r="G16">
            <v>6249</v>
          </cell>
        </row>
        <row r="17">
          <cell r="C17">
            <v>1026</v>
          </cell>
          <cell r="D17">
            <v>1283</v>
          </cell>
          <cell r="E17">
            <v>1250</v>
          </cell>
          <cell r="F17">
            <v>844</v>
          </cell>
          <cell r="G17">
            <v>1023</v>
          </cell>
        </row>
      </sheetData>
      <sheetData sheetId="7">
        <row r="9">
          <cell r="C9">
            <v>6022</v>
          </cell>
          <cell r="D9">
            <v>3947</v>
          </cell>
          <cell r="E9">
            <v>3486</v>
          </cell>
          <cell r="F9">
            <v>2579</v>
          </cell>
          <cell r="G9">
            <v>2685</v>
          </cell>
        </row>
        <row r="10">
          <cell r="C10">
            <v>2330</v>
          </cell>
          <cell r="D10">
            <v>1948</v>
          </cell>
          <cell r="E10">
            <v>2118</v>
          </cell>
          <cell r="F10">
            <v>874</v>
          </cell>
          <cell r="G10">
            <v>1424</v>
          </cell>
        </row>
        <row r="11">
          <cell r="C11">
            <v>666</v>
          </cell>
          <cell r="D11">
            <v>660</v>
          </cell>
          <cell r="E11">
            <v>640</v>
          </cell>
          <cell r="F11">
            <v>520</v>
          </cell>
          <cell r="G11">
            <v>822</v>
          </cell>
        </row>
        <row r="12">
          <cell r="C12">
            <v>898</v>
          </cell>
          <cell r="D12">
            <v>447</v>
          </cell>
          <cell r="E12">
            <v>558</v>
          </cell>
          <cell r="F12">
            <v>357</v>
          </cell>
          <cell r="G12">
            <v>346</v>
          </cell>
        </row>
        <row r="13">
          <cell r="C13">
            <v>1239</v>
          </cell>
          <cell r="D13">
            <v>1272</v>
          </cell>
          <cell r="E13">
            <v>1426</v>
          </cell>
          <cell r="F13">
            <v>890</v>
          </cell>
          <cell r="G13">
            <v>1225</v>
          </cell>
        </row>
        <row r="14">
          <cell r="C14">
            <v>1185</v>
          </cell>
          <cell r="D14">
            <v>1278</v>
          </cell>
          <cell r="E14">
            <v>1212</v>
          </cell>
          <cell r="F14">
            <v>817</v>
          </cell>
          <cell r="G14">
            <v>893</v>
          </cell>
        </row>
        <row r="15">
          <cell r="C15">
            <v>2745</v>
          </cell>
          <cell r="D15">
            <v>2620</v>
          </cell>
          <cell r="E15">
            <v>2502</v>
          </cell>
          <cell r="F15">
            <v>1693</v>
          </cell>
          <cell r="G15">
            <v>2416</v>
          </cell>
        </row>
        <row r="19">
          <cell r="C19">
            <v>5827</v>
          </cell>
          <cell r="D19">
            <v>3765</v>
          </cell>
          <cell r="E19">
            <v>3469</v>
          </cell>
          <cell r="F19">
            <v>2623</v>
          </cell>
          <cell r="G19">
            <v>2808</v>
          </cell>
        </row>
        <row r="20">
          <cell r="C20">
            <v>2275</v>
          </cell>
          <cell r="D20">
            <v>2035</v>
          </cell>
          <cell r="E20">
            <v>2130</v>
          </cell>
          <cell r="F20">
            <v>1208</v>
          </cell>
          <cell r="G20">
            <v>1443</v>
          </cell>
        </row>
        <row r="21">
          <cell r="C21">
            <v>655</v>
          </cell>
          <cell r="D21">
            <v>767</v>
          </cell>
          <cell r="E21">
            <v>746</v>
          </cell>
          <cell r="F21">
            <v>561</v>
          </cell>
          <cell r="G21">
            <v>868</v>
          </cell>
        </row>
        <row r="22">
          <cell r="C22">
            <v>933</v>
          </cell>
          <cell r="D22">
            <v>433</v>
          </cell>
          <cell r="E22">
            <v>532</v>
          </cell>
          <cell r="F22">
            <v>394</v>
          </cell>
          <cell r="G22">
            <v>384</v>
          </cell>
        </row>
        <row r="23">
          <cell r="C23">
            <v>1108</v>
          </cell>
          <cell r="D23">
            <v>1185</v>
          </cell>
          <cell r="E23">
            <v>1361</v>
          </cell>
          <cell r="F23">
            <v>1058</v>
          </cell>
          <cell r="G23">
            <v>1230</v>
          </cell>
        </row>
        <row r="24">
          <cell r="C24">
            <v>1024</v>
          </cell>
          <cell r="D24">
            <v>1282</v>
          </cell>
          <cell r="E24">
            <v>1250</v>
          </cell>
          <cell r="F24">
            <v>844</v>
          </cell>
          <cell r="G24">
            <v>1017</v>
          </cell>
        </row>
        <row r="25">
          <cell r="C25">
            <v>2540</v>
          </cell>
          <cell r="D25">
            <v>2573</v>
          </cell>
          <cell r="E25">
            <v>2527</v>
          </cell>
          <cell r="F25">
            <v>1785</v>
          </cell>
          <cell r="G25">
            <v>2319</v>
          </cell>
        </row>
      </sheetData>
      <sheetData sheetId="8">
        <row r="9">
          <cell r="C9">
            <v>1663</v>
          </cell>
          <cell r="D9">
            <v>1794</v>
          </cell>
          <cell r="E9">
            <v>2112</v>
          </cell>
          <cell r="F9">
            <v>1434</v>
          </cell>
          <cell r="G9">
            <v>1873</v>
          </cell>
        </row>
        <row r="10">
          <cell r="C10">
            <v>11781</v>
          </cell>
          <cell r="D10">
            <v>8395</v>
          </cell>
          <cell r="E10">
            <v>7856</v>
          </cell>
          <cell r="F10">
            <v>4749</v>
          </cell>
          <cell r="G10">
            <v>6106</v>
          </cell>
        </row>
        <row r="11">
          <cell r="C11">
            <v>653</v>
          </cell>
          <cell r="D11">
            <v>965</v>
          </cell>
          <cell r="E11">
            <v>757</v>
          </cell>
          <cell r="F11">
            <v>539</v>
          </cell>
          <cell r="G11">
            <v>679</v>
          </cell>
        </row>
        <row r="12">
          <cell r="C12">
            <v>638</v>
          </cell>
          <cell r="D12">
            <v>582</v>
          </cell>
          <cell r="E12">
            <v>771</v>
          </cell>
          <cell r="F12">
            <v>565</v>
          </cell>
          <cell r="G12">
            <v>661</v>
          </cell>
        </row>
        <row r="13">
          <cell r="C13">
            <v>314</v>
          </cell>
          <cell r="D13">
            <v>402</v>
          </cell>
          <cell r="E13">
            <v>423</v>
          </cell>
          <cell r="F13">
            <v>382</v>
          </cell>
          <cell r="G13">
            <v>451</v>
          </cell>
        </row>
        <row r="14">
          <cell r="C14">
            <v>34</v>
          </cell>
          <cell r="D14">
            <v>30</v>
          </cell>
          <cell r="E14">
            <v>23</v>
          </cell>
          <cell r="F14">
            <v>60</v>
          </cell>
          <cell r="G14">
            <v>35</v>
          </cell>
        </row>
        <row r="15">
          <cell r="C15">
            <v>2</v>
          </cell>
          <cell r="D15">
            <v>4</v>
          </cell>
          <cell r="E15">
            <v>0</v>
          </cell>
          <cell r="F15">
            <v>1</v>
          </cell>
          <cell r="G15">
            <v>6</v>
          </cell>
        </row>
        <row r="17">
          <cell r="C17">
            <v>6702</v>
          </cell>
          <cell r="D17">
            <v>3338</v>
          </cell>
          <cell r="E17">
            <v>2573</v>
          </cell>
          <cell r="F17">
            <v>1235</v>
          </cell>
          <cell r="G17">
            <v>1627</v>
          </cell>
        </row>
        <row r="18">
          <cell r="C18">
            <v>5</v>
          </cell>
          <cell r="D18">
            <v>29</v>
          </cell>
          <cell r="E18">
            <v>79</v>
          </cell>
          <cell r="F18">
            <v>31</v>
          </cell>
          <cell r="G18">
            <v>21</v>
          </cell>
        </row>
        <row r="22">
          <cell r="C22">
            <v>2022</v>
          </cell>
          <cell r="D22">
            <v>2194</v>
          </cell>
          <cell r="E22">
            <v>2302</v>
          </cell>
          <cell r="F22">
            <v>1748</v>
          </cell>
          <cell r="G22">
            <v>2300</v>
          </cell>
        </row>
        <row r="23">
          <cell r="C23">
            <v>11487</v>
          </cell>
          <cell r="D23">
            <v>8826</v>
          </cell>
          <cell r="E23">
            <v>8578</v>
          </cell>
          <cell r="F23">
            <v>5951</v>
          </cell>
          <cell r="G23">
            <v>6802</v>
          </cell>
        </row>
        <row r="24">
          <cell r="C24">
            <v>173</v>
          </cell>
          <cell r="D24">
            <v>203</v>
          </cell>
          <cell r="E24">
            <v>185</v>
          </cell>
          <cell r="F24">
            <v>106</v>
          </cell>
          <cell r="G24">
            <v>149</v>
          </cell>
        </row>
        <row r="25">
          <cell r="C25">
            <v>487</v>
          </cell>
          <cell r="D25">
            <v>561</v>
          </cell>
          <cell r="E25">
            <v>658</v>
          </cell>
          <cell r="F25">
            <v>480</v>
          </cell>
          <cell r="G25">
            <v>616</v>
          </cell>
        </row>
        <row r="26">
          <cell r="C26">
            <v>163</v>
          </cell>
          <cell r="D26">
            <v>218</v>
          </cell>
          <cell r="E26">
            <v>253</v>
          </cell>
          <cell r="F26">
            <v>157</v>
          </cell>
          <cell r="G26">
            <v>169</v>
          </cell>
        </row>
        <row r="27">
          <cell r="C27">
            <v>20</v>
          </cell>
          <cell r="D27">
            <v>25</v>
          </cell>
          <cell r="E27">
            <v>29</v>
          </cell>
          <cell r="F27">
            <v>27</v>
          </cell>
          <cell r="G27">
            <v>25</v>
          </cell>
        </row>
        <row r="28">
          <cell r="C28">
            <v>10</v>
          </cell>
          <cell r="D28">
            <v>13</v>
          </cell>
          <cell r="E28">
            <v>10</v>
          </cell>
          <cell r="F28">
            <v>4</v>
          </cell>
          <cell r="G28">
            <v>8</v>
          </cell>
        </row>
        <row r="30">
          <cell r="C30">
            <v>6641</v>
          </cell>
          <cell r="D30">
            <v>3362</v>
          </cell>
          <cell r="E30">
            <v>2582</v>
          </cell>
          <cell r="F30">
            <v>1188</v>
          </cell>
          <cell r="G30">
            <v>1623</v>
          </cell>
        </row>
        <row r="31">
          <cell r="C31">
            <v>13</v>
          </cell>
          <cell r="D31">
            <v>15</v>
          </cell>
          <cell r="E31">
            <v>25</v>
          </cell>
          <cell r="F31">
            <v>30</v>
          </cell>
          <cell r="G31">
            <v>33</v>
          </cell>
        </row>
      </sheetData>
      <sheetData sheetId="9">
        <row r="9">
          <cell r="C9">
            <v>7062</v>
          </cell>
          <cell r="D9">
            <v>5830</v>
          </cell>
          <cell r="E9">
            <v>6037</v>
          </cell>
          <cell r="F9">
            <v>3894</v>
          </cell>
          <cell r="G9">
            <v>4999</v>
          </cell>
        </row>
        <row r="10">
          <cell r="C10">
            <v>5535</v>
          </cell>
          <cell r="D10">
            <v>4571</v>
          </cell>
          <cell r="E10">
            <v>4247</v>
          </cell>
          <cell r="F10">
            <v>2847</v>
          </cell>
          <cell r="G10">
            <v>3613</v>
          </cell>
        </row>
        <row r="11">
          <cell r="C11">
            <v>2469</v>
          </cell>
          <cell r="D11">
            <v>1746</v>
          </cell>
          <cell r="E11">
            <v>1639</v>
          </cell>
          <cell r="F11">
            <v>974</v>
          </cell>
          <cell r="G11">
            <v>1166</v>
          </cell>
        </row>
        <row r="12">
          <cell r="C12">
            <v>19</v>
          </cell>
          <cell r="D12">
            <v>25</v>
          </cell>
          <cell r="E12">
            <v>18</v>
          </cell>
          <cell r="F12">
            <v>15</v>
          </cell>
          <cell r="G12">
            <v>31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G13">
            <v>2</v>
          </cell>
        </row>
        <row r="17">
          <cell r="C17">
            <v>5963</v>
          </cell>
          <cell r="D17">
            <v>5089</v>
          </cell>
          <cell r="E17">
            <v>5141</v>
          </cell>
          <cell r="F17">
            <v>3544</v>
          </cell>
          <cell r="G17">
            <v>4272</v>
          </cell>
        </row>
        <row r="18">
          <cell r="C18">
            <v>5606</v>
          </cell>
          <cell r="D18">
            <v>4785</v>
          </cell>
          <cell r="E18">
            <v>4651</v>
          </cell>
          <cell r="F18">
            <v>3296</v>
          </cell>
          <cell r="G18">
            <v>3956</v>
          </cell>
        </row>
        <row r="19">
          <cell r="C19">
            <v>2763</v>
          </cell>
          <cell r="D19">
            <v>2130</v>
          </cell>
          <cell r="E19">
            <v>2193</v>
          </cell>
          <cell r="F19">
            <v>1597</v>
          </cell>
          <cell r="G19">
            <v>1801</v>
          </cell>
        </row>
        <row r="20">
          <cell r="C20">
            <v>30</v>
          </cell>
          <cell r="D20">
            <v>36</v>
          </cell>
          <cell r="E20">
            <v>30</v>
          </cell>
          <cell r="F20">
            <v>36</v>
          </cell>
          <cell r="G20">
            <v>39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</row>
      </sheetData>
      <sheetData sheetId="10">
        <row r="9">
          <cell r="C9">
            <v>7021</v>
          </cell>
          <cell r="D9">
            <v>5894</v>
          </cell>
          <cell r="E9">
            <v>6003</v>
          </cell>
          <cell r="F9">
            <v>4088</v>
          </cell>
          <cell r="G9">
            <v>4880</v>
          </cell>
        </row>
        <row r="10">
          <cell r="C10">
            <v>8064</v>
          </cell>
          <cell r="D10">
            <v>6278</v>
          </cell>
          <cell r="E10">
            <v>5939</v>
          </cell>
          <cell r="F10">
            <v>3642</v>
          </cell>
          <cell r="G10">
            <v>4931</v>
          </cell>
        </row>
        <row r="14">
          <cell r="C14">
            <v>6560</v>
          </cell>
          <cell r="D14">
            <v>5809</v>
          </cell>
          <cell r="E14">
            <v>5946</v>
          </cell>
          <cell r="F14">
            <v>4367</v>
          </cell>
          <cell r="G14">
            <v>5217</v>
          </cell>
        </row>
        <row r="15">
          <cell r="C15">
            <v>7802</v>
          </cell>
          <cell r="D15">
            <v>6231</v>
          </cell>
          <cell r="E15">
            <v>6069</v>
          </cell>
          <cell r="F15">
            <v>4106</v>
          </cell>
          <cell r="G15">
            <v>4852</v>
          </cell>
        </row>
      </sheetData>
      <sheetData sheetId="11">
        <row r="9">
          <cell r="C9">
            <v>13704</v>
          </cell>
          <cell r="D9">
            <v>10735</v>
          </cell>
          <cell r="E9">
            <v>10431</v>
          </cell>
          <cell r="F9">
            <v>6683</v>
          </cell>
          <cell r="G9">
            <v>8570</v>
          </cell>
        </row>
        <row r="10">
          <cell r="C10">
            <v>1092</v>
          </cell>
          <cell r="D10">
            <v>1145</v>
          </cell>
          <cell r="E10">
            <v>1253</v>
          </cell>
          <cell r="F10">
            <v>858</v>
          </cell>
          <cell r="G10">
            <v>1017</v>
          </cell>
        </row>
        <row r="14">
          <cell r="C14">
            <v>13206</v>
          </cell>
          <cell r="D14">
            <v>10792</v>
          </cell>
          <cell r="E14">
            <v>10556</v>
          </cell>
          <cell r="F14">
            <v>7396</v>
          </cell>
          <cell r="G14">
            <v>8869</v>
          </cell>
        </row>
        <row r="15">
          <cell r="C15">
            <v>937</v>
          </cell>
          <cell r="D15">
            <v>996</v>
          </cell>
          <cell r="E15">
            <v>1158</v>
          </cell>
          <cell r="F15">
            <v>841</v>
          </cell>
          <cell r="G15">
            <v>950</v>
          </cell>
        </row>
      </sheetData>
      <sheetData sheetId="12">
        <row r="9">
          <cell r="C9">
            <v>754</v>
          </cell>
          <cell r="D9">
            <v>823</v>
          </cell>
          <cell r="E9">
            <v>968</v>
          </cell>
          <cell r="F9">
            <v>671</v>
          </cell>
          <cell r="G9">
            <v>710</v>
          </cell>
        </row>
        <row r="10">
          <cell r="C10">
            <v>5164</v>
          </cell>
          <cell r="D10">
            <v>3957</v>
          </cell>
          <cell r="E10">
            <v>4205</v>
          </cell>
          <cell r="F10">
            <v>2707</v>
          </cell>
          <cell r="G10">
            <v>3399</v>
          </cell>
        </row>
        <row r="11">
          <cell r="C11">
            <v>947</v>
          </cell>
          <cell r="D11">
            <v>791</v>
          </cell>
          <cell r="E11">
            <v>757</v>
          </cell>
          <cell r="F11">
            <v>501</v>
          </cell>
          <cell r="G11">
            <v>501</v>
          </cell>
        </row>
        <row r="12">
          <cell r="C12">
            <v>4659</v>
          </cell>
          <cell r="D12">
            <v>3090</v>
          </cell>
          <cell r="E12">
            <v>2696</v>
          </cell>
          <cell r="F12">
            <v>1468</v>
          </cell>
          <cell r="G12">
            <v>1996</v>
          </cell>
        </row>
        <row r="13">
          <cell r="C13">
            <v>2286</v>
          </cell>
          <cell r="D13">
            <v>2083</v>
          </cell>
          <cell r="E13">
            <v>1822</v>
          </cell>
          <cell r="F13">
            <v>1296</v>
          </cell>
          <cell r="G13">
            <v>1690</v>
          </cell>
        </row>
        <row r="14">
          <cell r="C14">
            <v>1275</v>
          </cell>
          <cell r="D14">
            <v>1428</v>
          </cell>
          <cell r="E14">
            <v>1494</v>
          </cell>
          <cell r="F14">
            <v>1087</v>
          </cell>
          <cell r="G14">
            <v>1515</v>
          </cell>
        </row>
        <row r="18">
          <cell r="C18">
            <v>717</v>
          </cell>
          <cell r="D18">
            <v>535</v>
          </cell>
          <cell r="E18">
            <v>929</v>
          </cell>
          <cell r="F18">
            <v>671</v>
          </cell>
          <cell r="G18">
            <v>596</v>
          </cell>
        </row>
        <row r="19">
          <cell r="C19">
            <v>4823</v>
          </cell>
          <cell r="D19">
            <v>3995</v>
          </cell>
          <cell r="E19">
            <v>4090</v>
          </cell>
          <cell r="F19">
            <v>2833</v>
          </cell>
          <cell r="G19">
            <v>3609</v>
          </cell>
        </row>
        <row r="20">
          <cell r="C20">
            <v>893</v>
          </cell>
          <cell r="D20">
            <v>821</v>
          </cell>
          <cell r="E20">
            <v>808</v>
          </cell>
          <cell r="F20">
            <v>531</v>
          </cell>
          <cell r="G20">
            <v>565</v>
          </cell>
        </row>
        <row r="21">
          <cell r="C21">
            <v>4591</v>
          </cell>
          <cell r="D21">
            <v>3193</v>
          </cell>
          <cell r="E21">
            <v>2908</v>
          </cell>
          <cell r="F21">
            <v>1853</v>
          </cell>
          <cell r="G21">
            <v>2192</v>
          </cell>
        </row>
        <row r="22">
          <cell r="C22">
            <v>2132</v>
          </cell>
          <cell r="D22">
            <v>2114</v>
          </cell>
          <cell r="E22">
            <v>1892</v>
          </cell>
          <cell r="F22">
            <v>1564</v>
          </cell>
          <cell r="G22">
            <v>1753</v>
          </cell>
        </row>
        <row r="23">
          <cell r="C23">
            <v>1206</v>
          </cell>
          <cell r="D23">
            <v>1382</v>
          </cell>
          <cell r="E23">
            <v>1388</v>
          </cell>
          <cell r="F23">
            <v>1021</v>
          </cell>
          <cell r="G23">
            <v>1354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Spazio Indagine Varese">
      <a:dk1>
        <a:sysClr val="windowText" lastClr="000000"/>
      </a:dk1>
      <a:lt1>
        <a:sysClr val="window" lastClr="FFFFFF"/>
      </a:lt1>
      <a:dk2>
        <a:srgbClr val="281F91"/>
      </a:dk2>
      <a:lt2>
        <a:srgbClr val="67A7CE"/>
      </a:lt2>
      <a:accent1>
        <a:srgbClr val="282A56"/>
      </a:accent1>
      <a:accent2>
        <a:srgbClr val="281F91"/>
      </a:accent2>
      <a:accent3>
        <a:srgbClr val="67A7CE"/>
      </a:accent3>
      <a:accent4>
        <a:srgbClr val="BBDB1A"/>
      </a:accent4>
      <a:accent5>
        <a:srgbClr val="7FBD82"/>
      </a:accent5>
      <a:accent6>
        <a:srgbClr val="F6A400"/>
      </a:accent6>
      <a:hlink>
        <a:srgbClr val="FFFFFF"/>
      </a:hlink>
      <a:folHlink>
        <a:srgbClr val="BBDB1A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1"/>
  </sheetPr>
  <dimension ref="A1:U18"/>
  <sheetViews>
    <sheetView tabSelected="1" workbookViewId="0">
      <selection activeCell="M6" sqref="M6"/>
    </sheetView>
  </sheetViews>
  <sheetFormatPr defaultRowHeight="14.25" x14ac:dyDescent="0.2"/>
  <cols>
    <col min="1" max="1" width="4.125" style="35" customWidth="1"/>
    <col min="2" max="16384" width="9" style="19"/>
  </cols>
  <sheetData>
    <row r="1" spans="1:21" ht="15" thickBot="1" x14ac:dyDescent="0.25"/>
    <row r="2" spans="1:21" s="18" customFormat="1" ht="44.25" customHeight="1" thickBot="1" x14ac:dyDescent="0.25">
      <c r="A2" s="35"/>
      <c r="B2" s="176" t="s">
        <v>54</v>
      </c>
      <c r="C2" s="177"/>
      <c r="D2" s="177"/>
      <c r="E2" s="177"/>
      <c r="F2" s="177"/>
      <c r="G2" s="177"/>
      <c r="H2" s="177"/>
      <c r="I2" s="177"/>
      <c r="J2" s="178"/>
      <c r="S2" s="19"/>
      <c r="T2" s="19"/>
      <c r="U2" s="19"/>
    </row>
    <row r="3" spans="1:21" ht="15" thickBot="1" x14ac:dyDescent="0.25"/>
    <row r="4" spans="1:21" ht="13.5" customHeight="1" x14ac:dyDescent="0.2">
      <c r="B4" s="20"/>
      <c r="C4" s="21"/>
      <c r="D4" s="21"/>
      <c r="E4" s="21"/>
      <c r="F4" s="21"/>
      <c r="G4" s="21"/>
      <c r="H4" s="21"/>
      <c r="I4" s="21"/>
      <c r="J4" s="22"/>
    </row>
    <row r="5" spans="1:21" x14ac:dyDescent="0.2">
      <c r="B5" s="28" t="s">
        <v>35</v>
      </c>
      <c r="C5" s="23"/>
      <c r="D5" s="23"/>
      <c r="E5" s="23"/>
      <c r="F5" s="23"/>
      <c r="G5" s="23"/>
      <c r="H5" s="23"/>
      <c r="I5" s="23"/>
      <c r="J5" s="24"/>
    </row>
    <row r="6" spans="1:21" ht="32.25" customHeight="1" x14ac:dyDescent="0.2">
      <c r="A6" s="38"/>
      <c r="B6" s="29" t="s">
        <v>57</v>
      </c>
      <c r="C6" s="23"/>
      <c r="D6" s="23"/>
      <c r="E6" s="23"/>
      <c r="F6" s="23"/>
      <c r="G6" s="23"/>
      <c r="H6" s="23"/>
      <c r="I6" s="23"/>
      <c r="J6" s="24"/>
    </row>
    <row r="7" spans="1:21" x14ac:dyDescent="0.2">
      <c r="B7" s="34" t="s">
        <v>36</v>
      </c>
      <c r="C7" s="23"/>
      <c r="D7" s="23"/>
      <c r="E7" s="23"/>
      <c r="F7" s="23"/>
      <c r="G7" s="23"/>
      <c r="H7" s="23"/>
      <c r="I7" s="23"/>
      <c r="J7" s="24"/>
    </row>
    <row r="8" spans="1:21" x14ac:dyDescent="0.2">
      <c r="B8" s="34" t="s">
        <v>37</v>
      </c>
      <c r="C8" s="23"/>
      <c r="D8" s="23"/>
      <c r="E8" s="23"/>
      <c r="F8" s="23"/>
      <c r="G8" s="23"/>
      <c r="H8" s="23"/>
      <c r="I8" s="23"/>
      <c r="J8" s="24"/>
    </row>
    <row r="9" spans="1:21" ht="34.5" customHeight="1" x14ac:dyDescent="0.2">
      <c r="B9" s="29" t="s">
        <v>58</v>
      </c>
      <c r="C9" s="23"/>
      <c r="D9" s="23"/>
      <c r="E9" s="23"/>
      <c r="F9" s="23"/>
      <c r="G9" s="23"/>
      <c r="H9" s="23"/>
      <c r="I9" s="23"/>
      <c r="J9" s="24"/>
    </row>
    <row r="10" spans="1:21" x14ac:dyDescent="0.2">
      <c r="B10" s="34" t="s">
        <v>49</v>
      </c>
      <c r="C10" s="23"/>
      <c r="D10" s="23"/>
      <c r="E10" s="23"/>
      <c r="F10" s="23"/>
      <c r="G10" s="23"/>
      <c r="H10" s="23"/>
      <c r="I10" s="23"/>
      <c r="J10" s="24"/>
    </row>
    <row r="11" spans="1:21" x14ac:dyDescent="0.2">
      <c r="B11" s="34" t="s">
        <v>50</v>
      </c>
      <c r="C11" s="23"/>
      <c r="D11" s="23"/>
      <c r="E11" s="23"/>
      <c r="F11" s="23"/>
      <c r="G11" s="23"/>
      <c r="H11" s="23"/>
      <c r="I11" s="23"/>
      <c r="J11" s="24"/>
    </row>
    <row r="12" spans="1:21" x14ac:dyDescent="0.2">
      <c r="B12" s="34" t="s">
        <v>51</v>
      </c>
      <c r="C12" s="23"/>
      <c r="D12" s="23"/>
      <c r="E12" s="23"/>
      <c r="F12" s="23"/>
      <c r="G12" s="23"/>
      <c r="H12" s="23"/>
      <c r="I12" s="23"/>
      <c r="J12" s="24"/>
    </row>
    <row r="13" spans="1:21" x14ac:dyDescent="0.2">
      <c r="B13" s="34" t="s">
        <v>52</v>
      </c>
      <c r="C13" s="23"/>
      <c r="D13" s="23"/>
      <c r="E13" s="23"/>
      <c r="F13" s="23"/>
      <c r="G13" s="23"/>
      <c r="H13" s="23"/>
      <c r="I13" s="23"/>
      <c r="J13" s="24"/>
    </row>
    <row r="14" spans="1:21" x14ac:dyDescent="0.2">
      <c r="B14" s="81" t="s">
        <v>53</v>
      </c>
      <c r="C14" s="23"/>
      <c r="D14" s="23"/>
      <c r="E14" s="23"/>
      <c r="F14" s="23"/>
      <c r="G14" s="23"/>
      <c r="H14" s="23"/>
      <c r="I14" s="23"/>
      <c r="J14" s="24"/>
    </row>
    <row r="15" spans="1:21" x14ac:dyDescent="0.2">
      <c r="A15" s="47"/>
      <c r="B15" s="81" t="s">
        <v>63</v>
      </c>
      <c r="C15" s="23"/>
      <c r="D15" s="23"/>
      <c r="E15" s="23"/>
      <c r="F15" s="23"/>
      <c r="G15" s="23"/>
      <c r="H15" s="23"/>
      <c r="I15" s="23"/>
      <c r="J15" s="24"/>
    </row>
    <row r="16" spans="1:21" x14ac:dyDescent="0.2">
      <c r="B16" s="81"/>
      <c r="C16" s="23"/>
      <c r="D16" s="23"/>
      <c r="E16" s="23"/>
      <c r="F16" s="23"/>
      <c r="G16" s="23"/>
      <c r="H16" s="23"/>
      <c r="I16" s="23"/>
      <c r="J16" s="24"/>
    </row>
    <row r="17" spans="2:10" x14ac:dyDescent="0.2">
      <c r="B17" s="81"/>
      <c r="C17" s="23"/>
      <c r="D17" s="23"/>
      <c r="E17" s="23"/>
      <c r="F17" s="23"/>
      <c r="G17" s="23"/>
      <c r="H17" s="23"/>
      <c r="I17" s="23"/>
      <c r="J17" s="82" t="s">
        <v>21</v>
      </c>
    </row>
    <row r="18" spans="2:10" ht="6.75" customHeight="1" thickBot="1" x14ac:dyDescent="0.25">
      <c r="B18" s="25"/>
      <c r="C18" s="26"/>
      <c r="D18" s="26"/>
      <c r="E18" s="26"/>
      <c r="F18" s="26"/>
      <c r="G18" s="26"/>
      <c r="H18" s="26"/>
      <c r="I18" s="26"/>
      <c r="J18" s="27"/>
    </row>
  </sheetData>
  <sheetProtection sheet="1" objects="1" scenarios="1"/>
  <mergeCells count="1">
    <mergeCell ref="B2:J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D816-B38A-4D06-992A-327F7A527BBB}">
  <sheetPr>
    <tabColor theme="0"/>
    <pageSetUpPr fitToPage="1"/>
  </sheetPr>
  <dimension ref="B2:AS83"/>
  <sheetViews>
    <sheetView zoomScaleNormal="100" zoomScalePageLayoutView="125" workbookViewId="0">
      <selection activeCell="V3" sqref="V3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16384" width="8.75" style="35"/>
  </cols>
  <sheetData>
    <row r="2" spans="2:44" ht="15" customHeight="1" x14ac:dyDescent="0.2">
      <c r="B2" s="180" t="s">
        <v>115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135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9"/>
      <c r="W6" s="35"/>
      <c r="X6" s="35"/>
      <c r="Y6" s="35"/>
      <c r="Z6" s="35"/>
      <c r="AA6" s="35"/>
      <c r="AB6" s="35"/>
      <c r="AC6" s="123"/>
      <c r="AD6" s="123"/>
      <c r="AE6" s="123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AC7" s="123"/>
      <c r="AD7" s="123"/>
      <c r="AE7" s="123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AC8" s="123"/>
      <c r="AD8" s="123"/>
      <c r="AE8" s="123"/>
      <c r="AF8" s="123"/>
    </row>
    <row r="9" spans="2:44" ht="19.5" customHeight="1" x14ac:dyDescent="0.2">
      <c r="B9" s="1" t="s">
        <v>98</v>
      </c>
      <c r="C9" s="8">
        <f>G25</f>
        <v>4999</v>
      </c>
      <c r="D9" s="3">
        <f>G25-F25</f>
        <v>1105</v>
      </c>
      <c r="E9" s="12">
        <f>(G25-F25)/F25</f>
        <v>0.28376990241397021</v>
      </c>
      <c r="F9" s="8">
        <f>G43</f>
        <v>4272</v>
      </c>
      <c r="G9" s="3">
        <f>G43-F43</f>
        <v>728</v>
      </c>
      <c r="H9" s="12">
        <f>(G43-F43)/F43</f>
        <v>0.2054176072234763</v>
      </c>
      <c r="I9" s="8">
        <f>G61</f>
        <v>727</v>
      </c>
      <c r="J9" s="3">
        <f>G61-F61</f>
        <v>377</v>
      </c>
      <c r="K9" s="124"/>
      <c r="L9" s="124"/>
      <c r="M9" s="124"/>
      <c r="N9" s="124"/>
      <c r="O9" s="3"/>
      <c r="P9" s="127"/>
      <c r="Q9" s="15"/>
      <c r="AC9" s="19"/>
      <c r="AD9" s="19"/>
      <c r="AE9" s="19"/>
      <c r="AF9" s="19"/>
    </row>
    <row r="10" spans="2:44" ht="13.5" customHeight="1" x14ac:dyDescent="0.2">
      <c r="B10" s="1" t="s">
        <v>99</v>
      </c>
      <c r="C10" s="8">
        <f>G26</f>
        <v>3613</v>
      </c>
      <c r="D10" s="3">
        <f>G26-F26</f>
        <v>766</v>
      </c>
      <c r="E10" s="12">
        <f>(G26-F26)/F26</f>
        <v>0.26905514576747452</v>
      </c>
      <c r="F10" s="8">
        <f>G44</f>
        <v>3956</v>
      </c>
      <c r="G10" s="3">
        <f>G44-F44</f>
        <v>660</v>
      </c>
      <c r="H10" s="12">
        <f>(G44-F44)/F44</f>
        <v>0.20024271844660194</v>
      </c>
      <c r="I10" s="8">
        <f>G62</f>
        <v>-343</v>
      </c>
      <c r="J10" s="3">
        <f>G62-F62</f>
        <v>106</v>
      </c>
      <c r="K10" s="124"/>
      <c r="L10" s="124"/>
      <c r="M10" s="124"/>
      <c r="N10" s="124"/>
      <c r="O10" s="3"/>
      <c r="P10" s="127"/>
      <c r="Q10" s="15"/>
      <c r="AC10" s="19"/>
      <c r="AD10" s="19"/>
      <c r="AE10" s="19"/>
      <c r="AF10" s="19"/>
    </row>
    <row r="11" spans="2:44" ht="15.75" customHeight="1" x14ac:dyDescent="0.2">
      <c r="B11" s="1" t="s">
        <v>100</v>
      </c>
      <c r="C11" s="8">
        <f>G27</f>
        <v>1166</v>
      </c>
      <c r="D11" s="3">
        <f>G27-F27</f>
        <v>192</v>
      </c>
      <c r="E11" s="12">
        <f>(G27-F27)/F27</f>
        <v>0.1971252566735113</v>
      </c>
      <c r="F11" s="8">
        <f>G45</f>
        <v>1801</v>
      </c>
      <c r="G11" s="3">
        <f>G45-F45</f>
        <v>204</v>
      </c>
      <c r="H11" s="12">
        <f>(G45-F45)/F45</f>
        <v>0.12773951158422042</v>
      </c>
      <c r="I11" s="8">
        <f>G63</f>
        <v>-635</v>
      </c>
      <c r="J11" s="3">
        <f>G63-F63</f>
        <v>-12</v>
      </c>
      <c r="K11" s="124"/>
      <c r="L11" s="124"/>
      <c r="M11" s="124"/>
      <c r="N11" s="124"/>
      <c r="O11" s="3"/>
      <c r="P11" s="127"/>
      <c r="Q11" s="15"/>
      <c r="AC11" s="19"/>
      <c r="AD11" s="19"/>
      <c r="AE11" s="19"/>
      <c r="AF11" s="19"/>
    </row>
    <row r="12" spans="2:44" ht="15.75" customHeight="1" x14ac:dyDescent="0.2">
      <c r="B12" s="1" t="s">
        <v>101</v>
      </c>
      <c r="C12" s="8">
        <f t="shared" ref="C12:C13" si="0">G28</f>
        <v>31</v>
      </c>
      <c r="D12" s="3">
        <f t="shared" ref="D12:D13" si="1">G28-F28</f>
        <v>16</v>
      </c>
      <c r="E12" s="12">
        <f t="shared" ref="E12" si="2">(G28-F28)/F28</f>
        <v>1.0666666666666667</v>
      </c>
      <c r="F12" s="8">
        <f t="shared" ref="F12:F13" si="3">G46</f>
        <v>39</v>
      </c>
      <c r="G12" s="3">
        <f t="shared" ref="G12:G13" si="4">G46-F46</f>
        <v>3</v>
      </c>
      <c r="H12" s="12">
        <f t="shared" ref="H12" si="5">(G46-F46)/F46</f>
        <v>8.3333333333333329E-2</v>
      </c>
      <c r="I12" s="8">
        <f t="shared" ref="I12:I13" si="6">G64</f>
        <v>-8</v>
      </c>
      <c r="J12" s="3">
        <f t="shared" ref="J12:J13" si="7">G64-F64</f>
        <v>13</v>
      </c>
      <c r="K12" s="124"/>
      <c r="L12" s="124"/>
      <c r="M12" s="124"/>
      <c r="N12" s="124"/>
      <c r="O12" s="3"/>
      <c r="P12" s="127"/>
      <c r="Q12" s="15"/>
      <c r="AC12" s="19"/>
      <c r="AD12" s="19"/>
      <c r="AE12" s="19"/>
      <c r="AF12" s="19"/>
    </row>
    <row r="13" spans="2:44" ht="15.75" customHeight="1" x14ac:dyDescent="0.2">
      <c r="B13" s="123" t="s">
        <v>102</v>
      </c>
      <c r="C13" s="8">
        <f t="shared" si="0"/>
        <v>2</v>
      </c>
      <c r="D13" s="3">
        <f t="shared" si="1"/>
        <v>2</v>
      </c>
      <c r="E13" s="15" t="s">
        <v>155</v>
      </c>
      <c r="F13" s="8">
        <f t="shared" si="3"/>
        <v>1</v>
      </c>
      <c r="G13" s="3">
        <f t="shared" si="4"/>
        <v>1</v>
      </c>
      <c r="H13" s="15" t="s">
        <v>155</v>
      </c>
      <c r="I13" s="8">
        <f t="shared" si="6"/>
        <v>1</v>
      </c>
      <c r="J13" s="3">
        <f t="shared" si="7"/>
        <v>1</v>
      </c>
      <c r="K13" s="124"/>
      <c r="L13" s="124"/>
      <c r="M13" s="124"/>
      <c r="N13" s="124"/>
      <c r="O13" s="3"/>
      <c r="P13" s="127"/>
      <c r="Q13" s="15"/>
      <c r="AC13" s="19"/>
      <c r="AD13" s="19"/>
      <c r="AE13" s="19"/>
      <c r="AF13" s="19"/>
    </row>
    <row r="14" spans="2:44" ht="21" customHeight="1" x14ac:dyDescent="0.2">
      <c r="B14" s="129" t="s">
        <v>87</v>
      </c>
      <c r="C14" s="9">
        <f t="shared" ref="C14" si="8">G30</f>
        <v>9811</v>
      </c>
      <c r="D14" s="3">
        <f t="shared" ref="D14" si="9">G30-F30</f>
        <v>2081</v>
      </c>
      <c r="E14" s="12">
        <f t="shared" ref="E14" si="10">(G30-F30)/F30</f>
        <v>0.26921086675291073</v>
      </c>
      <c r="F14" s="8">
        <f t="shared" ref="F14" si="11">G48</f>
        <v>10069</v>
      </c>
      <c r="G14" s="3">
        <f t="shared" ref="G14" si="12">G48-F48</f>
        <v>1596</v>
      </c>
      <c r="H14" s="12">
        <f t="shared" ref="H14" si="13">(G48-F48)/F48</f>
        <v>0.18836303552460756</v>
      </c>
      <c r="I14" s="8">
        <f t="shared" ref="I14" si="14">G66</f>
        <v>-258</v>
      </c>
      <c r="J14" s="3">
        <f t="shared" ref="J14" si="15">G66-F66</f>
        <v>485</v>
      </c>
      <c r="K14" s="124"/>
      <c r="L14" s="124"/>
      <c r="M14" s="124"/>
      <c r="N14" s="124"/>
      <c r="O14" s="3"/>
      <c r="P14" s="127"/>
      <c r="Q14" s="15"/>
      <c r="AC14" s="19"/>
      <c r="AD14" s="19"/>
      <c r="AE14" s="19"/>
      <c r="AF14" s="19"/>
    </row>
    <row r="15" spans="2:44" ht="24.95" customHeight="1" x14ac:dyDescent="0.2">
      <c r="B15" s="130" t="s">
        <v>173</v>
      </c>
      <c r="C15" s="46"/>
      <c r="D15" s="46"/>
      <c r="E15" s="46"/>
      <c r="F15" s="46"/>
      <c r="G15" s="46"/>
      <c r="H15" s="46"/>
      <c r="I15" s="46"/>
      <c r="J15" s="46"/>
      <c r="K15" s="124"/>
      <c r="L15" s="124"/>
      <c r="M15" s="124"/>
      <c r="N15" s="124"/>
      <c r="AC15" s="19"/>
      <c r="AD15" s="123"/>
      <c r="AE15" s="122"/>
      <c r="AF15" s="123"/>
    </row>
    <row r="16" spans="2:44" ht="24.95" customHeight="1" x14ac:dyDescent="0.2">
      <c r="B16" s="131"/>
      <c r="K16" s="124"/>
      <c r="L16" s="124"/>
      <c r="M16" s="124"/>
      <c r="N16" s="124"/>
      <c r="AC16" s="19"/>
      <c r="AD16" s="123"/>
      <c r="AE16" s="122"/>
      <c r="AF16" s="123"/>
    </row>
    <row r="17" spans="2:32" ht="24.95" customHeight="1" x14ac:dyDescent="0.2">
      <c r="B17" s="131"/>
      <c r="K17" s="124"/>
      <c r="L17" s="124"/>
      <c r="M17" s="124"/>
      <c r="N17" s="124"/>
      <c r="AC17" s="19"/>
      <c r="AD17" s="123"/>
      <c r="AE17" s="122"/>
      <c r="AF17" s="123"/>
    </row>
    <row r="18" spans="2:32" ht="24.95" customHeight="1" x14ac:dyDescent="0.2">
      <c r="B18" s="131"/>
      <c r="K18" s="124"/>
      <c r="L18" s="124"/>
      <c r="M18" s="124"/>
      <c r="N18" s="124"/>
      <c r="W18" s="123"/>
      <c r="AC18" s="19"/>
      <c r="AD18" s="123"/>
      <c r="AE18" s="122"/>
      <c r="AF18" s="123"/>
    </row>
    <row r="19" spans="2:32" ht="14.25" x14ac:dyDescent="0.2">
      <c r="B19" s="180" t="s">
        <v>116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V19" s="1"/>
      <c r="X19" s="1"/>
      <c r="Z19" s="1"/>
      <c r="AB19" s="1"/>
      <c r="AF19" s="128"/>
    </row>
    <row r="20" spans="2:32" ht="14.25" x14ac:dyDescent="0.2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V20" s="1"/>
      <c r="W20" s="1"/>
      <c r="X20" s="1"/>
      <c r="Y20" s="1"/>
      <c r="Z20" s="1"/>
      <c r="AA20" s="1"/>
      <c r="AB20" s="1"/>
      <c r="AC20" s="1"/>
      <c r="AD20" s="123"/>
      <c r="AE20" s="123"/>
      <c r="AF20" s="123"/>
    </row>
    <row r="21" spans="2:32" ht="14.25" x14ac:dyDescent="0.2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V21" s="1"/>
      <c r="W21" s="1"/>
      <c r="X21" s="1"/>
      <c r="Y21" s="1"/>
      <c r="Z21" s="1"/>
      <c r="AA21" s="1"/>
      <c r="AB21" s="1"/>
      <c r="AC21" s="1"/>
      <c r="AD21" s="123"/>
      <c r="AE21" s="123"/>
      <c r="AF21" s="12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23"/>
      <c r="AE22" s="123"/>
      <c r="AF22" s="123"/>
    </row>
    <row r="23" spans="2:32" ht="24.95" customHeight="1" x14ac:dyDescent="0.2">
      <c r="B23" s="39" t="s">
        <v>136</v>
      </c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25.5" x14ac:dyDescent="0.2">
      <c r="B24" s="42" t="s">
        <v>88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4" t="s">
        <v>71</v>
      </c>
      <c r="I24" s="44" t="s">
        <v>72</v>
      </c>
      <c r="K24" s="124"/>
      <c r="L24" s="132"/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3"/>
    </row>
    <row r="25" spans="2:32" ht="14.25" x14ac:dyDescent="0.2">
      <c r="B25" s="1" t="s">
        <v>98</v>
      </c>
      <c r="C25" s="3">
        <f>'[2]3. Classe età'!C9</f>
        <v>7062</v>
      </c>
      <c r="D25" s="3">
        <f>'[2]3. Classe età'!D9</f>
        <v>5830</v>
      </c>
      <c r="E25" s="3">
        <f>'[2]3. Classe età'!E9</f>
        <v>6037</v>
      </c>
      <c r="F25" s="3">
        <f>'[2]3. Classe età'!F9</f>
        <v>3894</v>
      </c>
      <c r="G25" s="3">
        <f>'[2]3. Classe età'!G9</f>
        <v>4999</v>
      </c>
      <c r="H25" s="3">
        <f>G25-C25</f>
        <v>-2063</v>
      </c>
      <c r="I25" s="12">
        <f>(G25-C25)/C25</f>
        <v>-0.29212687623902578</v>
      </c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x14ac:dyDescent="0.2">
      <c r="B26" s="1" t="s">
        <v>99</v>
      </c>
      <c r="C26" s="3">
        <f>'[2]3. Classe età'!C10</f>
        <v>5535</v>
      </c>
      <c r="D26" s="3">
        <f>'[2]3. Classe età'!D10</f>
        <v>4571</v>
      </c>
      <c r="E26" s="3">
        <f>'[2]3. Classe età'!E10</f>
        <v>4247</v>
      </c>
      <c r="F26" s="3">
        <f>'[2]3. Classe età'!F10</f>
        <v>2847</v>
      </c>
      <c r="G26" s="3">
        <f>'[2]3. Classe età'!G10</f>
        <v>3613</v>
      </c>
      <c r="H26" s="3">
        <f>G26-C26</f>
        <v>-1922</v>
      </c>
      <c r="I26" s="12">
        <f>(G26-C26)/C26</f>
        <v>-0.34724480578139116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1" t="s">
        <v>100</v>
      </c>
      <c r="C27" s="3">
        <f>'[2]3. Classe età'!C11</f>
        <v>2469</v>
      </c>
      <c r="D27" s="3">
        <f>'[2]3. Classe età'!D11</f>
        <v>1746</v>
      </c>
      <c r="E27" s="3">
        <f>'[2]3. Classe età'!E11</f>
        <v>1639</v>
      </c>
      <c r="F27" s="3">
        <f>'[2]3. Classe età'!F11</f>
        <v>974</v>
      </c>
      <c r="G27" s="3">
        <f>'[2]3. Classe età'!G11</f>
        <v>1166</v>
      </c>
      <c r="H27" s="3">
        <f>G27-C27</f>
        <v>-1303</v>
      </c>
      <c r="I27" s="12">
        <f>(G27-C27)/C27</f>
        <v>-0.52774402592142566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101</v>
      </c>
      <c r="C28" s="3">
        <f>'[2]3. Classe età'!C12</f>
        <v>19</v>
      </c>
      <c r="D28" s="3">
        <f>'[2]3. Classe età'!D12</f>
        <v>25</v>
      </c>
      <c r="E28" s="3">
        <f>'[2]3. Classe età'!E12</f>
        <v>18</v>
      </c>
      <c r="F28" s="3">
        <f>'[2]3. Classe età'!F12</f>
        <v>15</v>
      </c>
      <c r="G28" s="3">
        <f>'[2]3. Classe età'!G12</f>
        <v>31</v>
      </c>
      <c r="H28" s="3">
        <f t="shared" ref="H28:H29" si="16">G28-C28</f>
        <v>12</v>
      </c>
      <c r="I28" s="12">
        <f t="shared" ref="I28" si="17">(G28-C28)/C28</f>
        <v>0.63157894736842102</v>
      </c>
      <c r="V28" s="1"/>
      <c r="W28" s="1"/>
      <c r="X28" s="1"/>
      <c r="Y28" s="1"/>
      <c r="Z28" s="1"/>
      <c r="AA28" s="1"/>
      <c r="AB28" s="1"/>
      <c r="AC28" s="1"/>
    </row>
    <row r="29" spans="2:32" ht="14.25" x14ac:dyDescent="0.2">
      <c r="B29" s="123" t="s">
        <v>102</v>
      </c>
      <c r="C29" s="3">
        <f>'[2]3. Classe età'!C13</f>
        <v>0</v>
      </c>
      <c r="D29" s="3">
        <f>'[2]3. Classe età'!D13</f>
        <v>0</v>
      </c>
      <c r="E29" s="3">
        <f>'[2]3. Classe età'!E13</f>
        <v>1</v>
      </c>
      <c r="F29" s="3">
        <f>'[2]3. Classe età'!F13</f>
        <v>0</v>
      </c>
      <c r="G29" s="3">
        <f>'[2]3. Classe età'!G13</f>
        <v>2</v>
      </c>
      <c r="H29" s="3">
        <f t="shared" si="16"/>
        <v>2</v>
      </c>
      <c r="I29" s="175" t="s">
        <v>155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52" t="s">
        <v>31</v>
      </c>
      <c r="C30" s="9">
        <f>SUM(C25:C29)</f>
        <v>15085</v>
      </c>
      <c r="D30" s="9">
        <f t="shared" ref="D30:G30" si="18">SUM(D25:D29)</f>
        <v>12172</v>
      </c>
      <c r="E30" s="9">
        <f t="shared" si="18"/>
        <v>11942</v>
      </c>
      <c r="F30" s="9">
        <f t="shared" si="18"/>
        <v>7730</v>
      </c>
      <c r="G30" s="9">
        <f t="shared" si="18"/>
        <v>9811</v>
      </c>
      <c r="H30" s="9">
        <f>G30-C30</f>
        <v>-5274</v>
      </c>
      <c r="I30" s="53">
        <f>(G30-C30)/C30</f>
        <v>-0.34961882664898908</v>
      </c>
      <c r="V30" s="1"/>
      <c r="W30" s="1"/>
      <c r="X30" s="1"/>
      <c r="Y30" s="1"/>
      <c r="Z30" s="1"/>
      <c r="AA30" s="1"/>
      <c r="AB30" s="1"/>
      <c r="AC30" s="1"/>
    </row>
    <row r="31" spans="2:32" s="1" customFormat="1" ht="24.95" customHeight="1" x14ac:dyDescent="0.2">
      <c r="B31" s="130" t="s">
        <v>174</v>
      </c>
      <c r="C31" s="133"/>
      <c r="D31" s="133"/>
      <c r="E31" s="133"/>
      <c r="F31" s="133"/>
      <c r="G31" s="133"/>
      <c r="H31" s="133"/>
      <c r="I31" s="133"/>
      <c r="J31" s="105"/>
      <c r="K31" s="107"/>
      <c r="L31" s="92"/>
    </row>
    <row r="32" spans="2:32" s="1" customFormat="1" x14ac:dyDescent="0.2">
      <c r="B32" s="90"/>
      <c r="C32" s="106"/>
      <c r="D32" s="106"/>
      <c r="E32" s="106"/>
      <c r="F32" s="106"/>
      <c r="G32" s="106"/>
      <c r="H32" s="92"/>
      <c r="I32" s="107"/>
      <c r="J32" s="92"/>
      <c r="K32" s="107"/>
      <c r="L32" s="92"/>
    </row>
    <row r="33" spans="2:45" s="1" customFormat="1" x14ac:dyDescent="0.2">
      <c r="B33" s="90"/>
      <c r="C33" s="90">
        <v>2017</v>
      </c>
      <c r="D33" s="90">
        <v>2018</v>
      </c>
      <c r="E33" s="90">
        <v>2019</v>
      </c>
      <c r="F33" s="90">
        <v>2020</v>
      </c>
      <c r="G33" s="167">
        <v>2021</v>
      </c>
      <c r="H33" s="134"/>
      <c r="I33" s="107"/>
      <c r="J33" s="92"/>
      <c r="K33" s="107"/>
      <c r="L33" s="92"/>
    </row>
    <row r="34" spans="2:45" s="1" customFormat="1" x14ac:dyDescent="0.2">
      <c r="B34" s="90" t="s">
        <v>98</v>
      </c>
      <c r="C34" s="91">
        <f t="shared" ref="C34:G34" si="19">C25/$C$25*100</f>
        <v>100</v>
      </c>
      <c r="D34" s="91">
        <f t="shared" si="19"/>
        <v>82.554517133956381</v>
      </c>
      <c r="E34" s="91">
        <f t="shared" si="19"/>
        <v>85.48569810252053</v>
      </c>
      <c r="F34" s="91">
        <f t="shared" si="19"/>
        <v>55.140186915887845</v>
      </c>
      <c r="G34" s="91">
        <f t="shared" si="19"/>
        <v>70.787312376097418</v>
      </c>
      <c r="H34" s="107"/>
      <c r="I34" s="107"/>
      <c r="J34" s="92"/>
      <c r="K34" s="107"/>
      <c r="L34" s="92"/>
    </row>
    <row r="35" spans="2:45" s="1" customFormat="1" x14ac:dyDescent="0.2">
      <c r="B35" s="90" t="s">
        <v>99</v>
      </c>
      <c r="C35" s="91">
        <f t="shared" ref="C35:G35" si="20">C26/$C$26*100</f>
        <v>100</v>
      </c>
      <c r="D35" s="91">
        <f t="shared" si="20"/>
        <v>82.583559168925021</v>
      </c>
      <c r="E35" s="91">
        <f t="shared" si="20"/>
        <v>76.72990063233965</v>
      </c>
      <c r="F35" s="91">
        <f t="shared" si="20"/>
        <v>51.43631436314363</v>
      </c>
      <c r="G35" s="91">
        <f t="shared" si="20"/>
        <v>65.275519421860878</v>
      </c>
      <c r="H35" s="107"/>
      <c r="I35" s="107"/>
      <c r="J35" s="92"/>
      <c r="K35" s="107"/>
      <c r="L35" s="92"/>
    </row>
    <row r="36" spans="2:45" s="1" customFormat="1" x14ac:dyDescent="0.2">
      <c r="B36" s="90" t="s">
        <v>100</v>
      </c>
      <c r="C36" s="91">
        <f t="shared" ref="C36:G36" si="21">C27/$C$27*100</f>
        <v>100</v>
      </c>
      <c r="D36" s="91">
        <f t="shared" si="21"/>
        <v>70.716889428918591</v>
      </c>
      <c r="E36" s="91">
        <f t="shared" si="21"/>
        <v>66.383151073309037</v>
      </c>
      <c r="F36" s="91">
        <f t="shared" si="21"/>
        <v>39.449169704333734</v>
      </c>
      <c r="G36" s="91">
        <f t="shared" si="21"/>
        <v>47.225597407857435</v>
      </c>
      <c r="H36" s="107"/>
      <c r="I36" s="107"/>
      <c r="J36" s="92"/>
      <c r="K36" s="107"/>
      <c r="L36" s="92"/>
    </row>
    <row r="37" spans="2:45" s="1" customFormat="1" x14ac:dyDescent="0.2">
      <c r="B37" s="90" t="s">
        <v>101</v>
      </c>
      <c r="C37" s="91">
        <f>C28/$C$28*100</f>
        <v>100</v>
      </c>
      <c r="D37" s="91">
        <f t="shared" ref="D37:G37" si="22">D28/$C$28*100</f>
        <v>131.57894736842107</v>
      </c>
      <c r="E37" s="91">
        <f t="shared" si="22"/>
        <v>94.73684210526315</v>
      </c>
      <c r="F37" s="91">
        <f t="shared" si="22"/>
        <v>78.94736842105263</v>
      </c>
      <c r="G37" s="91">
        <f t="shared" si="22"/>
        <v>163.15789473684211</v>
      </c>
      <c r="H37" s="107"/>
      <c r="I37" s="107"/>
      <c r="J37" s="92"/>
      <c r="K37" s="107"/>
      <c r="L37" s="92"/>
    </row>
    <row r="38" spans="2:45" s="1" customFormat="1" x14ac:dyDescent="0.2">
      <c r="B38" s="90"/>
      <c r="C38" s="91"/>
      <c r="D38" s="91"/>
      <c r="E38" s="91"/>
      <c r="F38" s="91"/>
      <c r="G38" s="91"/>
      <c r="H38" s="107"/>
      <c r="I38" s="107"/>
      <c r="J38" s="92"/>
      <c r="K38" s="107"/>
      <c r="L38" s="92"/>
    </row>
    <row r="39" spans="2:45" s="1" customFormat="1" x14ac:dyDescent="0.2">
      <c r="B39" s="10"/>
      <c r="C39" s="92"/>
      <c r="D39" s="92"/>
      <c r="E39" s="92"/>
      <c r="F39" s="92"/>
      <c r="G39" s="92"/>
      <c r="H39" s="92"/>
      <c r="I39" s="107"/>
      <c r="J39" s="92"/>
      <c r="K39" s="107"/>
      <c r="L39" s="92"/>
    </row>
    <row r="40" spans="2:45" s="1" customFormat="1" x14ac:dyDescent="0.2"/>
    <row r="41" spans="2:45" s="1" customFormat="1" ht="24.95" customHeight="1" x14ac:dyDescent="0.2">
      <c r="B41" s="101" t="s">
        <v>137</v>
      </c>
      <c r="V41" s="135"/>
      <c r="W41" s="135"/>
      <c r="X41" s="135"/>
      <c r="Y41" s="135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</row>
    <row r="42" spans="2:45" s="1" customFormat="1" ht="25.5" x14ac:dyDescent="0.2">
      <c r="B42" s="2" t="s">
        <v>89</v>
      </c>
      <c r="C42" s="137">
        <v>2017</v>
      </c>
      <c r="D42" s="137">
        <v>2018</v>
      </c>
      <c r="E42" s="137">
        <v>2019</v>
      </c>
      <c r="F42" s="138">
        <v>2020</v>
      </c>
      <c r="G42" s="49">
        <v>2021</v>
      </c>
      <c r="H42" s="139" t="s">
        <v>71</v>
      </c>
      <c r="I42" s="139" t="s">
        <v>72</v>
      </c>
      <c r="K42" s="140"/>
      <c r="L42" s="141"/>
      <c r="V42" s="135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x14ac:dyDescent="0.2">
      <c r="B43" s="1" t="s">
        <v>98</v>
      </c>
      <c r="C43" s="107">
        <f>'[2]3. Classe età'!C17</f>
        <v>5963</v>
      </c>
      <c r="D43" s="107">
        <f>'[2]3. Classe età'!D17</f>
        <v>5089</v>
      </c>
      <c r="E43" s="107">
        <f>'[2]3. Classe età'!E17</f>
        <v>5141</v>
      </c>
      <c r="F43" s="107">
        <f>'[2]3. Classe età'!F17</f>
        <v>3544</v>
      </c>
      <c r="G43" s="107">
        <f>'[2]3. Classe età'!G17</f>
        <v>4272</v>
      </c>
      <c r="H43" s="107">
        <f>G43-C43</f>
        <v>-1691</v>
      </c>
      <c r="I43" s="92">
        <f>(G43-C43)/C43</f>
        <v>-0.28358208955223879</v>
      </c>
      <c r="J43" s="107"/>
      <c r="K43" s="142"/>
    </row>
    <row r="44" spans="2:45" s="1" customFormat="1" x14ac:dyDescent="0.2">
      <c r="B44" s="1" t="s">
        <v>99</v>
      </c>
      <c r="C44" s="107">
        <f>'[2]3. Classe età'!C18</f>
        <v>5606</v>
      </c>
      <c r="D44" s="107">
        <f>'[2]3. Classe età'!D18</f>
        <v>4785</v>
      </c>
      <c r="E44" s="107">
        <f>'[2]3. Classe età'!E18</f>
        <v>4651</v>
      </c>
      <c r="F44" s="107">
        <f>'[2]3. Classe età'!F18</f>
        <v>3296</v>
      </c>
      <c r="G44" s="107">
        <f>'[2]3. Classe età'!G18</f>
        <v>3956</v>
      </c>
      <c r="H44" s="107">
        <f>G44-C44</f>
        <v>-1650</v>
      </c>
      <c r="I44" s="92">
        <f>(G44-C44)/C44</f>
        <v>-0.29432750624331072</v>
      </c>
      <c r="J44" s="107"/>
      <c r="K44" s="142"/>
    </row>
    <row r="45" spans="2:45" s="1" customFormat="1" x14ac:dyDescent="0.2">
      <c r="B45" s="1" t="s">
        <v>100</v>
      </c>
      <c r="C45" s="107">
        <f>'[2]3. Classe età'!C19</f>
        <v>2763</v>
      </c>
      <c r="D45" s="107">
        <f>'[2]3. Classe età'!D19</f>
        <v>2130</v>
      </c>
      <c r="E45" s="107">
        <f>'[2]3. Classe età'!E19</f>
        <v>2193</v>
      </c>
      <c r="F45" s="107">
        <f>'[2]3. Classe età'!F19</f>
        <v>1597</v>
      </c>
      <c r="G45" s="107">
        <f>'[2]3. Classe età'!G19</f>
        <v>1801</v>
      </c>
      <c r="H45" s="107">
        <f>G45-C45</f>
        <v>-962</v>
      </c>
      <c r="I45" s="92">
        <f>(G45-C45)/C45</f>
        <v>-0.34817227651103871</v>
      </c>
      <c r="J45" s="107"/>
      <c r="K45" s="142"/>
    </row>
    <row r="46" spans="2:45" s="1" customFormat="1" x14ac:dyDescent="0.2">
      <c r="B46" s="1" t="s">
        <v>101</v>
      </c>
      <c r="C46" s="107">
        <f>'[2]3. Classe età'!C20</f>
        <v>30</v>
      </c>
      <c r="D46" s="107">
        <f>'[2]3. Classe età'!D20</f>
        <v>36</v>
      </c>
      <c r="E46" s="107">
        <f>'[2]3. Classe età'!E20</f>
        <v>30</v>
      </c>
      <c r="F46" s="107">
        <f>'[2]3. Classe età'!F20</f>
        <v>36</v>
      </c>
      <c r="G46" s="107">
        <f>'[2]3. Classe età'!G20</f>
        <v>39</v>
      </c>
      <c r="H46" s="107">
        <f t="shared" ref="H46:H47" si="23">G46-C46</f>
        <v>9</v>
      </c>
      <c r="I46" s="92">
        <f t="shared" ref="I46" si="24">(G46-C46)/C46</f>
        <v>0.3</v>
      </c>
      <c r="J46" s="107"/>
      <c r="K46" s="142"/>
    </row>
    <row r="47" spans="2:45" s="1" customFormat="1" ht="14.25" x14ac:dyDescent="0.2">
      <c r="B47" s="136" t="s">
        <v>102</v>
      </c>
      <c r="C47" s="107">
        <f>'[2]3. Classe età'!C21</f>
        <v>0</v>
      </c>
      <c r="D47" s="107">
        <f>'[2]3. Classe età'!D21</f>
        <v>0</v>
      </c>
      <c r="E47" s="107">
        <f>'[2]3. Classe età'!E21</f>
        <v>0</v>
      </c>
      <c r="F47" s="107">
        <f>'[2]3. Classe età'!F21</f>
        <v>0</v>
      </c>
      <c r="G47" s="107">
        <f>'[2]3. Classe età'!G21</f>
        <v>1</v>
      </c>
      <c r="H47" s="107">
        <f t="shared" si="23"/>
        <v>1</v>
      </c>
      <c r="I47" s="175" t="s">
        <v>155</v>
      </c>
      <c r="J47" s="107"/>
      <c r="K47" s="142"/>
    </row>
    <row r="48" spans="2:45" s="1" customFormat="1" ht="14.25" x14ac:dyDescent="0.2">
      <c r="B48" s="102" t="s">
        <v>31</v>
      </c>
      <c r="C48" s="103">
        <f>SUM(C43:C47)</f>
        <v>14362</v>
      </c>
      <c r="D48" s="103">
        <f t="shared" ref="D48:G48" si="25">SUM(D43:D47)</f>
        <v>12040</v>
      </c>
      <c r="E48" s="103">
        <f t="shared" si="25"/>
        <v>12015</v>
      </c>
      <c r="F48" s="103">
        <f t="shared" si="25"/>
        <v>8473</v>
      </c>
      <c r="G48" s="103">
        <f t="shared" si="25"/>
        <v>10069</v>
      </c>
      <c r="H48" s="103">
        <f>G48-C48</f>
        <v>-4293</v>
      </c>
      <c r="I48" s="104">
        <f>(G48-C48)/C48</f>
        <v>-0.298913800306364</v>
      </c>
      <c r="J48" s="107"/>
      <c r="K48" s="142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24.95" customHeight="1" x14ac:dyDescent="0.2">
      <c r="B49" s="130" t="s">
        <v>174</v>
      </c>
      <c r="C49" s="133"/>
      <c r="D49" s="133"/>
      <c r="E49" s="133"/>
      <c r="F49" s="133"/>
      <c r="G49" s="133"/>
      <c r="H49" s="133"/>
      <c r="I49" s="133"/>
      <c r="J49" s="105"/>
      <c r="K49" s="107"/>
      <c r="L49" s="92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ht="14.25" x14ac:dyDescent="0.2">
      <c r="B50" s="90"/>
      <c r="C50" s="91"/>
      <c r="D50" s="91"/>
      <c r="E50" s="91"/>
      <c r="F50" s="91"/>
      <c r="G50" s="91"/>
      <c r="H50" s="91"/>
      <c r="I50" s="107"/>
      <c r="J50" s="92"/>
      <c r="K50" s="107"/>
      <c r="L50" s="92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2:45" s="1" customFormat="1" ht="14.25" x14ac:dyDescent="0.2">
      <c r="B51" s="90"/>
      <c r="C51" s="90">
        <v>2017</v>
      </c>
      <c r="D51" s="90">
        <v>2018</v>
      </c>
      <c r="E51" s="90">
        <v>2019</v>
      </c>
      <c r="F51" s="90">
        <v>2020</v>
      </c>
      <c r="G51" s="167">
        <v>2021</v>
      </c>
      <c r="H51" s="167"/>
      <c r="I51" s="107"/>
      <c r="J51" s="92"/>
      <c r="K51" s="107"/>
      <c r="L51" s="92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</row>
    <row r="52" spans="2:45" s="1" customFormat="1" ht="14.25" x14ac:dyDescent="0.2">
      <c r="B52" s="90" t="s">
        <v>98</v>
      </c>
      <c r="C52" s="91">
        <f t="shared" ref="C52:G52" si="26">C43/$C$43*100</f>
        <v>100</v>
      </c>
      <c r="D52" s="91">
        <f t="shared" si="26"/>
        <v>85.342948180446086</v>
      </c>
      <c r="E52" s="91">
        <f t="shared" si="26"/>
        <v>86.214992453463026</v>
      </c>
      <c r="F52" s="91">
        <f t="shared" si="26"/>
        <v>59.433171222538995</v>
      </c>
      <c r="G52" s="91">
        <f t="shared" si="26"/>
        <v>71.641791044776113</v>
      </c>
      <c r="H52" s="91"/>
      <c r="I52" s="107"/>
      <c r="J52" s="92"/>
      <c r="K52" s="107"/>
      <c r="L52" s="92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</row>
    <row r="53" spans="2:45" s="1" customFormat="1" ht="14.25" x14ac:dyDescent="0.2">
      <c r="B53" s="90" t="s">
        <v>99</v>
      </c>
      <c r="C53" s="91">
        <f t="shared" ref="C53:G53" si="27">C44/$C$44*100</f>
        <v>100</v>
      </c>
      <c r="D53" s="91">
        <f t="shared" si="27"/>
        <v>85.354976810560117</v>
      </c>
      <c r="E53" s="91">
        <f t="shared" si="27"/>
        <v>82.964680699250806</v>
      </c>
      <c r="F53" s="91">
        <f t="shared" si="27"/>
        <v>58.794149125936499</v>
      </c>
      <c r="G53" s="91">
        <f t="shared" si="27"/>
        <v>70.567249375668922</v>
      </c>
      <c r="H53" s="91"/>
      <c r="I53" s="107"/>
      <c r="J53" s="92"/>
      <c r="K53" s="107"/>
      <c r="L53" s="92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14.25" x14ac:dyDescent="0.2">
      <c r="B54" s="90" t="s">
        <v>100</v>
      </c>
      <c r="C54" s="91">
        <f t="shared" ref="C54:G54" si="28">C45/$C$45*100</f>
        <v>100</v>
      </c>
      <c r="D54" s="91">
        <f t="shared" si="28"/>
        <v>77.090119435396304</v>
      </c>
      <c r="E54" s="91">
        <f t="shared" si="28"/>
        <v>79.370249728555919</v>
      </c>
      <c r="F54" s="91">
        <f t="shared" si="28"/>
        <v>57.799493304379304</v>
      </c>
      <c r="G54" s="91">
        <f t="shared" si="28"/>
        <v>65.182772348896123</v>
      </c>
      <c r="H54" s="91"/>
      <c r="I54" s="107"/>
      <c r="J54" s="92"/>
      <c r="K54" s="107"/>
      <c r="L54" s="92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14.25" x14ac:dyDescent="0.2">
      <c r="B55" s="90" t="s">
        <v>101</v>
      </c>
      <c r="C55" s="91">
        <f>C46/$C$46*100</f>
        <v>100</v>
      </c>
      <c r="D55" s="91">
        <f t="shared" ref="D55:G55" si="29">D46/$C$46*100</f>
        <v>120</v>
      </c>
      <c r="E55" s="91">
        <f t="shared" si="29"/>
        <v>100</v>
      </c>
      <c r="F55" s="91">
        <f t="shared" si="29"/>
        <v>120</v>
      </c>
      <c r="G55" s="91">
        <f t="shared" si="29"/>
        <v>130</v>
      </c>
      <c r="H55" s="91"/>
      <c r="I55" s="107"/>
      <c r="J55" s="92"/>
      <c r="K55" s="107"/>
      <c r="L55" s="92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x14ac:dyDescent="0.2">
      <c r="B56" s="90"/>
      <c r="C56" s="90"/>
      <c r="D56" s="90"/>
      <c r="E56" s="90"/>
      <c r="F56" s="90"/>
      <c r="G56" s="90"/>
      <c r="H56" s="90"/>
    </row>
    <row r="57" spans="2:45" s="1" customFormat="1" x14ac:dyDescent="0.2"/>
    <row r="58" spans="2:45" s="1" customFormat="1" x14ac:dyDescent="0.2"/>
    <row r="59" spans="2:45" s="1" customFormat="1" ht="24.95" customHeight="1" x14ac:dyDescent="0.2">
      <c r="B59" s="101" t="s">
        <v>138</v>
      </c>
      <c r="I59" s="133"/>
      <c r="V59" s="135"/>
      <c r="W59" s="135"/>
      <c r="X59" s="135"/>
      <c r="Y59" s="135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25.5" x14ac:dyDescent="0.2">
      <c r="B60" s="2" t="s">
        <v>90</v>
      </c>
      <c r="C60" s="137">
        <v>2017</v>
      </c>
      <c r="D60" s="137">
        <v>2018</v>
      </c>
      <c r="E60" s="137">
        <v>2019</v>
      </c>
      <c r="F60" s="138">
        <v>2020</v>
      </c>
      <c r="G60" s="49">
        <v>2021</v>
      </c>
      <c r="H60" s="139" t="s">
        <v>175</v>
      </c>
      <c r="I60" s="133"/>
      <c r="K60" s="140"/>
      <c r="L60" s="141"/>
      <c r="V60" s="135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x14ac:dyDescent="0.2">
      <c r="B61" s="1" t="s">
        <v>98</v>
      </c>
      <c r="C61" s="107">
        <f>C25-C43</f>
        <v>1099</v>
      </c>
      <c r="D61" s="107">
        <f t="shared" ref="D61:G63" si="30">D25-D43</f>
        <v>741</v>
      </c>
      <c r="E61" s="107">
        <f t="shared" si="30"/>
        <v>896</v>
      </c>
      <c r="F61" s="107">
        <f t="shared" si="30"/>
        <v>350</v>
      </c>
      <c r="G61" s="107">
        <f t="shared" si="30"/>
        <v>727</v>
      </c>
      <c r="H61" s="107">
        <f t="shared" ref="H61:H66" si="31">G61-C61</f>
        <v>-372</v>
      </c>
      <c r="I61" s="133"/>
      <c r="J61" s="107"/>
      <c r="K61" s="142"/>
    </row>
    <row r="62" spans="2:45" s="1" customFormat="1" x14ac:dyDescent="0.2">
      <c r="B62" s="1" t="s">
        <v>99</v>
      </c>
      <c r="C62" s="107">
        <f>C26-C44</f>
        <v>-71</v>
      </c>
      <c r="D62" s="107">
        <f t="shared" si="30"/>
        <v>-214</v>
      </c>
      <c r="E62" s="107">
        <f t="shared" si="30"/>
        <v>-404</v>
      </c>
      <c r="F62" s="107">
        <f t="shared" si="30"/>
        <v>-449</v>
      </c>
      <c r="G62" s="107">
        <f t="shared" si="30"/>
        <v>-343</v>
      </c>
      <c r="H62" s="107">
        <f t="shared" si="31"/>
        <v>-272</v>
      </c>
      <c r="I62" s="133"/>
      <c r="J62" s="107"/>
      <c r="K62" s="142"/>
    </row>
    <row r="63" spans="2:45" s="1" customFormat="1" x14ac:dyDescent="0.2">
      <c r="B63" s="1" t="s">
        <v>100</v>
      </c>
      <c r="C63" s="107">
        <f>C27-C45</f>
        <v>-294</v>
      </c>
      <c r="D63" s="107">
        <f t="shared" si="30"/>
        <v>-384</v>
      </c>
      <c r="E63" s="107">
        <f t="shared" si="30"/>
        <v>-554</v>
      </c>
      <c r="F63" s="107">
        <f t="shared" si="30"/>
        <v>-623</v>
      </c>
      <c r="G63" s="107">
        <f t="shared" si="30"/>
        <v>-635</v>
      </c>
      <c r="H63" s="107">
        <f t="shared" si="31"/>
        <v>-341</v>
      </c>
      <c r="I63" s="133"/>
      <c r="J63" s="107"/>
      <c r="K63" s="142"/>
    </row>
    <row r="64" spans="2:45" s="1" customFormat="1" x14ac:dyDescent="0.2">
      <c r="B64" s="1" t="s">
        <v>101</v>
      </c>
      <c r="C64" s="107">
        <f t="shared" ref="C64:G66" si="32">C28-C46</f>
        <v>-11</v>
      </c>
      <c r="D64" s="107">
        <f t="shared" si="32"/>
        <v>-11</v>
      </c>
      <c r="E64" s="107">
        <f t="shared" si="32"/>
        <v>-12</v>
      </c>
      <c r="F64" s="107">
        <f t="shared" si="32"/>
        <v>-21</v>
      </c>
      <c r="G64" s="107">
        <f t="shared" si="32"/>
        <v>-8</v>
      </c>
      <c r="H64" s="107">
        <f t="shared" si="31"/>
        <v>3</v>
      </c>
      <c r="I64" s="133"/>
      <c r="J64" s="107"/>
      <c r="K64" s="142"/>
    </row>
    <row r="65" spans="2:45" s="1" customFormat="1" ht="14.25" x14ac:dyDescent="0.2">
      <c r="B65" s="123" t="s">
        <v>102</v>
      </c>
      <c r="C65" s="107">
        <f t="shared" si="32"/>
        <v>0</v>
      </c>
      <c r="D65" s="107">
        <f t="shared" si="32"/>
        <v>0</v>
      </c>
      <c r="E65" s="107">
        <f t="shared" si="32"/>
        <v>1</v>
      </c>
      <c r="F65" s="107">
        <f t="shared" si="32"/>
        <v>0</v>
      </c>
      <c r="G65" s="107">
        <f t="shared" si="32"/>
        <v>1</v>
      </c>
      <c r="H65" s="107">
        <f t="shared" si="31"/>
        <v>1</v>
      </c>
      <c r="I65" s="133"/>
      <c r="J65" s="107"/>
      <c r="K65" s="142"/>
    </row>
    <row r="66" spans="2:45" s="1" customFormat="1" ht="14.25" x14ac:dyDescent="0.2">
      <c r="B66" s="102" t="s">
        <v>31</v>
      </c>
      <c r="C66" s="103">
        <f t="shared" si="32"/>
        <v>723</v>
      </c>
      <c r="D66" s="103">
        <f t="shared" si="32"/>
        <v>132</v>
      </c>
      <c r="E66" s="103">
        <f t="shared" si="32"/>
        <v>-73</v>
      </c>
      <c r="F66" s="103">
        <f t="shared" si="32"/>
        <v>-743</v>
      </c>
      <c r="G66" s="103">
        <f t="shared" si="32"/>
        <v>-258</v>
      </c>
      <c r="H66" s="103">
        <f t="shared" si="31"/>
        <v>-981</v>
      </c>
      <c r="I66" s="133"/>
      <c r="J66" s="107"/>
      <c r="K66" s="14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24.95" customHeight="1" x14ac:dyDescent="0.2">
      <c r="B67" s="130" t="s">
        <v>174</v>
      </c>
      <c r="C67" s="133"/>
      <c r="D67" s="133"/>
      <c r="E67" s="133"/>
      <c r="F67" s="133"/>
      <c r="G67" s="133"/>
      <c r="H67" s="133"/>
      <c r="I67" s="133"/>
      <c r="J67" s="105"/>
      <c r="K67" s="107"/>
      <c r="L67" s="92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C68" s="107"/>
      <c r="D68" s="107"/>
      <c r="E68" s="107"/>
      <c r="F68" s="107"/>
      <c r="G68" s="107"/>
      <c r="H68" s="107"/>
      <c r="I68" s="107"/>
      <c r="J68" s="92"/>
      <c r="K68" s="107"/>
      <c r="L68" s="92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G69" s="134"/>
      <c r="H69" s="134"/>
      <c r="I69" s="107"/>
      <c r="J69" s="92"/>
      <c r="K69" s="107"/>
      <c r="L69" s="92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90"/>
      <c r="C70" s="91"/>
      <c r="D70" s="91"/>
      <c r="E70" s="91"/>
      <c r="F70" s="91"/>
      <c r="G70" s="91"/>
      <c r="H70" s="91"/>
      <c r="I70" s="107"/>
      <c r="J70" s="92"/>
      <c r="K70" s="107"/>
      <c r="L70" s="92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90"/>
      <c r="C71" s="90">
        <v>2017</v>
      </c>
      <c r="D71" s="90">
        <v>2018</v>
      </c>
      <c r="E71" s="90">
        <v>2019</v>
      </c>
      <c r="F71" s="90">
        <v>2020</v>
      </c>
      <c r="G71" s="167">
        <v>2021</v>
      </c>
      <c r="H71" s="91"/>
      <c r="I71" s="107"/>
      <c r="J71" s="92"/>
      <c r="K71" s="107"/>
      <c r="L71" s="92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90" t="s">
        <v>98</v>
      </c>
      <c r="C72" s="91">
        <f>C61/$C$61*100</f>
        <v>100</v>
      </c>
      <c r="D72" s="91">
        <f>D61/$C$61*100</f>
        <v>67.424931756141945</v>
      </c>
      <c r="E72" s="91">
        <f>E61/$C$61*100</f>
        <v>81.528662420382176</v>
      </c>
      <c r="F72" s="91">
        <f>F61/$C$61*100</f>
        <v>31.847133757961782</v>
      </c>
      <c r="G72" s="91">
        <f>G61/$C$61*100</f>
        <v>66.151046405823479</v>
      </c>
      <c r="H72" s="91"/>
      <c r="I72" s="107"/>
      <c r="J72" s="92"/>
      <c r="K72" s="107"/>
      <c r="L72" s="92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B73" s="90" t="s">
        <v>99</v>
      </c>
      <c r="C73" s="91">
        <f>C62/$C$62*100</f>
        <v>100</v>
      </c>
      <c r="D73" s="91">
        <f>D62/$C$62*100</f>
        <v>301.40845070422534</v>
      </c>
      <c r="E73" s="91">
        <f>E62/$C$62*100</f>
        <v>569.0140845070423</v>
      </c>
      <c r="F73" s="91">
        <f>F62/$C$62*100</f>
        <v>632.3943661971831</v>
      </c>
      <c r="G73" s="91">
        <f>G62/$C$62*100</f>
        <v>483.0985915492958</v>
      </c>
      <c r="H73" s="91"/>
      <c r="I73" s="107"/>
      <c r="J73" s="92"/>
      <c r="K73" s="107"/>
      <c r="L73" s="92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90" t="s">
        <v>100</v>
      </c>
      <c r="C74" s="91">
        <f>C63/$C$63*100</f>
        <v>100</v>
      </c>
      <c r="D74" s="91">
        <f>D63/$C$63*100</f>
        <v>130.61224489795919</v>
      </c>
      <c r="E74" s="91">
        <f>E63/$C$63*100</f>
        <v>188.43537414965988</v>
      </c>
      <c r="F74" s="91">
        <f>F63/$C$63*100</f>
        <v>211.9047619047619</v>
      </c>
      <c r="G74" s="91">
        <f>G63/$C$63*100</f>
        <v>215.98639455782313</v>
      </c>
      <c r="H74" s="91"/>
      <c r="I74" s="107"/>
      <c r="J74" s="92"/>
      <c r="K74" s="107"/>
      <c r="L74" s="92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90" t="s">
        <v>101</v>
      </c>
      <c r="C75" s="91">
        <f>C64/$C$64*100</f>
        <v>100</v>
      </c>
      <c r="D75" s="91">
        <f>D64/$C$64*100</f>
        <v>100</v>
      </c>
      <c r="E75" s="91">
        <f>E64/$C$64*100</f>
        <v>109.09090909090908</v>
      </c>
      <c r="F75" s="91">
        <f>F64/$C$64*100</f>
        <v>190.90909090909091</v>
      </c>
      <c r="G75" s="91">
        <f>G64/$C$64*100</f>
        <v>72.727272727272734</v>
      </c>
      <c r="H75" s="91"/>
      <c r="I75" s="107"/>
      <c r="J75" s="92"/>
      <c r="K75" s="107"/>
      <c r="L75" s="92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x14ac:dyDescent="0.2">
      <c r="B76" s="90"/>
      <c r="C76" s="90"/>
      <c r="D76" s="90"/>
      <c r="E76" s="90"/>
      <c r="F76" s="90"/>
      <c r="G76" s="90"/>
      <c r="H76" s="90"/>
    </row>
    <row r="77" spans="2:45" s="1" customFormat="1" x14ac:dyDescent="0.2">
      <c r="C77" s="107"/>
      <c r="D77" s="107"/>
      <c r="E77" s="107"/>
      <c r="F77" s="107"/>
      <c r="G77" s="107"/>
    </row>
    <row r="78" spans="2:45" s="1" customFormat="1" x14ac:dyDescent="0.2">
      <c r="C78" s="107"/>
      <c r="D78" s="107"/>
      <c r="E78" s="107"/>
      <c r="F78" s="107"/>
      <c r="G78" s="107"/>
    </row>
    <row r="79" spans="2:45" s="1" customFormat="1" x14ac:dyDescent="0.2">
      <c r="C79" s="107"/>
      <c r="D79" s="107"/>
      <c r="E79" s="107"/>
      <c r="F79" s="107"/>
      <c r="G79" s="107"/>
    </row>
    <row r="80" spans="2:45" s="1" customFormat="1" x14ac:dyDescent="0.2">
      <c r="C80" s="107"/>
      <c r="D80" s="107"/>
      <c r="E80" s="107"/>
      <c r="F80" s="107"/>
      <c r="G80" s="107"/>
    </row>
    <row r="81" spans="3:7" s="1" customFormat="1" x14ac:dyDescent="0.2">
      <c r="C81" s="107"/>
      <c r="D81" s="107"/>
      <c r="E81" s="107"/>
      <c r="F81" s="107"/>
      <c r="G81" s="107"/>
    </row>
    <row r="82" spans="3:7" s="1" customFormat="1" x14ac:dyDescent="0.2"/>
    <row r="83" spans="3:7" s="1" customFormat="1" x14ac:dyDescent="0.2"/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8130-107C-44C7-8DD1-067321E450D0}">
  <sheetPr>
    <tabColor theme="0"/>
    <pageSetUpPr fitToPage="1"/>
  </sheetPr>
  <dimension ref="B2:AS78"/>
  <sheetViews>
    <sheetView zoomScaleNormal="100" zoomScalePageLayoutView="125" workbookViewId="0">
      <selection activeCell="U3" sqref="U3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16384" width="8.75" style="35"/>
  </cols>
  <sheetData>
    <row r="2" spans="2:44" ht="15" customHeight="1" x14ac:dyDescent="0.2">
      <c r="B2" s="180" t="s">
        <v>117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131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9"/>
      <c r="W6" s="164"/>
      <c r="X6" s="164"/>
      <c r="Y6" s="164"/>
      <c r="Z6" s="164"/>
      <c r="AA6" s="164"/>
      <c r="AB6" s="164"/>
      <c r="AC6" s="123"/>
      <c r="AD6" s="123"/>
      <c r="AE6" s="123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W7" s="164"/>
      <c r="X7" s="164"/>
      <c r="Y7" s="164"/>
      <c r="Z7" s="164"/>
      <c r="AA7" s="164"/>
      <c r="AB7" s="164"/>
      <c r="AC7" s="123"/>
      <c r="AD7" s="123"/>
      <c r="AE7" s="123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W8" s="164"/>
      <c r="X8" s="164"/>
      <c r="Y8" s="164"/>
      <c r="Z8" s="164"/>
      <c r="AA8" s="164"/>
      <c r="AB8" s="164"/>
      <c r="AC8" s="123"/>
      <c r="AD8" s="123"/>
      <c r="AE8" s="123"/>
      <c r="AF8" s="123"/>
    </row>
    <row r="9" spans="2:44" ht="19.5" customHeight="1" x14ac:dyDescent="0.2">
      <c r="B9" s="1" t="s">
        <v>103</v>
      </c>
      <c r="C9" s="8">
        <f>G25</f>
        <v>4880</v>
      </c>
      <c r="D9" s="3">
        <f>G25-F25</f>
        <v>792</v>
      </c>
      <c r="E9" s="12">
        <f>(G25-F25)/F25</f>
        <v>0.19373776908023482</v>
      </c>
      <c r="F9" s="8">
        <f>G40</f>
        <v>5217</v>
      </c>
      <c r="G9" s="3">
        <f>G40-F40</f>
        <v>850</v>
      </c>
      <c r="H9" s="12">
        <f>(G40-F40)/F40</f>
        <v>0.19464163040989238</v>
      </c>
      <c r="I9" s="8">
        <f>G55</f>
        <v>-337</v>
      </c>
      <c r="J9" s="3">
        <f>G55-F55</f>
        <v>-58</v>
      </c>
      <c r="K9" s="124"/>
      <c r="L9" s="124"/>
      <c r="M9" s="124"/>
      <c r="N9" s="124"/>
      <c r="O9" s="3"/>
      <c r="P9" s="127"/>
      <c r="Q9" s="15"/>
      <c r="W9" s="164"/>
      <c r="X9" s="164"/>
      <c r="Y9" s="164"/>
      <c r="Z9" s="164"/>
      <c r="AA9" s="164"/>
      <c r="AB9" s="164"/>
      <c r="AC9" s="19"/>
      <c r="AD9" s="19"/>
      <c r="AE9" s="19"/>
      <c r="AF9" s="19"/>
    </row>
    <row r="10" spans="2:44" ht="13.5" customHeight="1" x14ac:dyDescent="0.2">
      <c r="B10" s="1" t="s">
        <v>104</v>
      </c>
      <c r="C10" s="8">
        <f>G26</f>
        <v>4931</v>
      </c>
      <c r="D10" s="3">
        <f>G26-F26</f>
        <v>1289</v>
      </c>
      <c r="E10" s="12">
        <f>(G26-F26)/F26</f>
        <v>0.35392641405820979</v>
      </c>
      <c r="F10" s="8">
        <f>G41</f>
        <v>4852</v>
      </c>
      <c r="G10" s="3">
        <f>G41-F41</f>
        <v>746</v>
      </c>
      <c r="H10" s="12">
        <f>(G41-F41)/F41</f>
        <v>0.18168533852898197</v>
      </c>
      <c r="I10" s="8">
        <f>G56</f>
        <v>79</v>
      </c>
      <c r="J10" s="3">
        <f>G56-F56</f>
        <v>543</v>
      </c>
      <c r="K10" s="124"/>
      <c r="L10" s="124"/>
      <c r="M10" s="124"/>
      <c r="N10" s="124"/>
      <c r="O10" s="3"/>
      <c r="P10" s="127"/>
      <c r="Q10" s="15"/>
      <c r="W10" s="164"/>
      <c r="X10" s="164"/>
      <c r="Y10" s="164"/>
      <c r="Z10" s="164"/>
      <c r="AA10" s="164"/>
      <c r="AB10" s="164"/>
      <c r="AC10" s="19"/>
      <c r="AD10" s="19"/>
      <c r="AE10" s="19"/>
      <c r="AF10" s="19"/>
    </row>
    <row r="11" spans="2:44" ht="15.75" customHeight="1" x14ac:dyDescent="0.2">
      <c r="B11" s="129" t="s">
        <v>87</v>
      </c>
      <c r="C11" s="9">
        <f>G27</f>
        <v>9811</v>
      </c>
      <c r="D11" s="3">
        <f>G27-F27</f>
        <v>2081</v>
      </c>
      <c r="E11" s="12">
        <f>(G27-F27)/F27</f>
        <v>0.26921086675291073</v>
      </c>
      <c r="F11" s="8">
        <f>G42</f>
        <v>10069</v>
      </c>
      <c r="G11" s="3">
        <f>G42-F42</f>
        <v>1596</v>
      </c>
      <c r="H11" s="12">
        <f>(G42-F42)/F42</f>
        <v>0.18836303552460756</v>
      </c>
      <c r="I11" s="8">
        <f>G57</f>
        <v>-258</v>
      </c>
      <c r="J11" s="3">
        <f>G57-F57</f>
        <v>485</v>
      </c>
      <c r="K11" s="124"/>
      <c r="L11" s="124"/>
      <c r="M11" s="124"/>
      <c r="N11" s="124"/>
      <c r="O11" s="3"/>
      <c r="P11" s="127"/>
      <c r="Q11" s="15"/>
      <c r="W11" s="164"/>
      <c r="X11" s="164"/>
      <c r="Y11" s="164"/>
      <c r="Z11" s="164"/>
      <c r="AA11" s="164"/>
      <c r="AB11" s="164"/>
      <c r="AC11" s="19"/>
      <c r="AD11" s="19"/>
      <c r="AE11" s="19"/>
      <c r="AF11" s="19"/>
    </row>
    <row r="12" spans="2:44" ht="22.5" customHeight="1" x14ac:dyDescent="0.2">
      <c r="B12" s="130" t="s">
        <v>173</v>
      </c>
      <c r="C12" s="46"/>
      <c r="D12" s="46"/>
      <c r="E12" s="46"/>
      <c r="F12" s="46"/>
      <c r="G12" s="46"/>
      <c r="H12" s="46"/>
      <c r="I12" s="46"/>
      <c r="J12" s="46"/>
      <c r="K12" s="124"/>
      <c r="L12" s="124"/>
      <c r="M12" s="124"/>
      <c r="N12" s="124"/>
      <c r="O12" s="3"/>
      <c r="P12" s="127"/>
      <c r="Q12" s="15"/>
      <c r="W12" s="164"/>
      <c r="X12" s="164"/>
      <c r="Y12" s="164"/>
      <c r="Z12" s="164"/>
      <c r="AA12" s="164"/>
      <c r="AB12" s="164"/>
      <c r="AC12" s="19"/>
      <c r="AD12" s="19"/>
      <c r="AE12" s="19"/>
      <c r="AF12" s="19"/>
    </row>
    <row r="13" spans="2:44" ht="15.75" customHeight="1" x14ac:dyDescent="0.2">
      <c r="K13" s="124"/>
      <c r="L13" s="124"/>
      <c r="M13" s="124"/>
      <c r="N13" s="124"/>
      <c r="O13" s="3"/>
      <c r="P13" s="127"/>
      <c r="Q13" s="15"/>
      <c r="W13" s="164"/>
      <c r="X13" s="164"/>
      <c r="Y13" s="164"/>
      <c r="Z13" s="164"/>
      <c r="AA13" s="164"/>
      <c r="AB13" s="164"/>
      <c r="AC13" s="19"/>
      <c r="AD13" s="19"/>
      <c r="AE13" s="19"/>
      <c r="AF13" s="19"/>
    </row>
    <row r="14" spans="2:44" ht="21" customHeight="1" x14ac:dyDescent="0.2">
      <c r="K14" s="124"/>
      <c r="L14" s="124"/>
      <c r="M14" s="124"/>
      <c r="N14" s="124"/>
      <c r="O14" s="3"/>
      <c r="P14" s="127"/>
      <c r="Q14" s="15"/>
      <c r="W14" s="164"/>
      <c r="X14" s="164"/>
      <c r="Y14" s="164"/>
      <c r="Z14" s="164"/>
      <c r="AA14" s="164"/>
      <c r="AB14" s="164"/>
      <c r="AC14" s="19"/>
      <c r="AD14" s="19"/>
      <c r="AE14" s="19"/>
      <c r="AF14" s="19"/>
    </row>
    <row r="15" spans="2:44" ht="24.95" customHeight="1" x14ac:dyDescent="0.2">
      <c r="K15" s="124"/>
      <c r="L15" s="124"/>
      <c r="M15" s="124"/>
      <c r="N15" s="124"/>
      <c r="AC15" s="19"/>
      <c r="AD15" s="123"/>
      <c r="AE15" s="122"/>
      <c r="AF15" s="123"/>
    </row>
    <row r="16" spans="2:44" ht="24.95" customHeight="1" x14ac:dyDescent="0.2">
      <c r="B16" s="131"/>
      <c r="K16" s="124"/>
      <c r="L16" s="124"/>
      <c r="M16" s="124"/>
      <c r="N16" s="124"/>
      <c r="AC16" s="19"/>
      <c r="AD16" s="123"/>
      <c r="AE16" s="122"/>
      <c r="AF16" s="123"/>
    </row>
    <row r="17" spans="2:32" ht="24.95" customHeight="1" x14ac:dyDescent="0.2">
      <c r="B17" s="131"/>
      <c r="K17" s="124"/>
      <c r="L17" s="124"/>
      <c r="M17" s="124"/>
      <c r="N17" s="124"/>
      <c r="AC17" s="19"/>
      <c r="AD17" s="123"/>
      <c r="AE17" s="122"/>
      <c r="AF17" s="123"/>
    </row>
    <row r="18" spans="2:32" ht="24.95" customHeight="1" x14ac:dyDescent="0.2">
      <c r="B18" s="131"/>
      <c r="K18" s="124"/>
      <c r="L18" s="124"/>
      <c r="M18" s="124"/>
      <c r="N18" s="124"/>
      <c r="W18" s="123"/>
      <c r="AC18" s="19"/>
      <c r="AD18" s="123"/>
      <c r="AE18" s="122"/>
      <c r="AF18" s="123"/>
    </row>
    <row r="19" spans="2:32" ht="14.25" x14ac:dyDescent="0.2">
      <c r="B19" s="180" t="s">
        <v>118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V19" s="1"/>
      <c r="X19" s="1"/>
      <c r="Z19" s="1"/>
      <c r="AB19" s="1"/>
      <c r="AF19" s="128"/>
    </row>
    <row r="20" spans="2:32" ht="14.25" x14ac:dyDescent="0.2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V20" s="1"/>
      <c r="W20" s="1"/>
      <c r="X20" s="1"/>
      <c r="Y20" s="1"/>
      <c r="Z20" s="1"/>
      <c r="AA20" s="1"/>
      <c r="AB20" s="1"/>
      <c r="AC20" s="1"/>
      <c r="AD20" s="123"/>
      <c r="AE20" s="123"/>
      <c r="AF20" s="123"/>
    </row>
    <row r="21" spans="2:32" ht="14.25" x14ac:dyDescent="0.2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V21" s="1"/>
      <c r="W21" s="1"/>
      <c r="X21" s="1"/>
      <c r="Y21" s="1"/>
      <c r="Z21" s="1"/>
      <c r="AA21" s="1"/>
      <c r="AB21" s="1"/>
      <c r="AC21" s="1"/>
      <c r="AD21" s="123"/>
      <c r="AE21" s="123"/>
      <c r="AF21" s="12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23"/>
      <c r="AE22" s="123"/>
      <c r="AF22" s="123"/>
    </row>
    <row r="23" spans="2:32" ht="24.95" customHeight="1" x14ac:dyDescent="0.2">
      <c r="B23" s="39" t="s">
        <v>132</v>
      </c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25.5" x14ac:dyDescent="0.2">
      <c r="B24" s="42" t="s">
        <v>88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4" t="s">
        <v>71</v>
      </c>
      <c r="I24" s="44" t="s">
        <v>72</v>
      </c>
      <c r="K24" s="124"/>
      <c r="L24" s="132"/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3"/>
    </row>
    <row r="25" spans="2:32" ht="14.25" x14ac:dyDescent="0.2">
      <c r="B25" s="1" t="s">
        <v>103</v>
      </c>
      <c r="C25" s="3">
        <f>'[2]3. Genere'!C9</f>
        <v>7021</v>
      </c>
      <c r="D25" s="3">
        <f>'[2]3. Genere'!D9</f>
        <v>5894</v>
      </c>
      <c r="E25" s="3">
        <f>'[2]3. Genere'!E9</f>
        <v>6003</v>
      </c>
      <c r="F25" s="3">
        <f>'[2]3. Genere'!F9</f>
        <v>4088</v>
      </c>
      <c r="G25" s="3">
        <f>'[2]3. Genere'!G9</f>
        <v>4880</v>
      </c>
      <c r="H25" s="3">
        <f>G25-C25</f>
        <v>-2141</v>
      </c>
      <c r="I25" s="12">
        <f>(G25-C25)/C25</f>
        <v>-0.30494231590941462</v>
      </c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x14ac:dyDescent="0.2">
      <c r="B26" s="1" t="s">
        <v>104</v>
      </c>
      <c r="C26" s="3">
        <f>'[2]3. Genere'!C10</f>
        <v>8064</v>
      </c>
      <c r="D26" s="3">
        <f>'[2]3. Genere'!D10</f>
        <v>6278</v>
      </c>
      <c r="E26" s="3">
        <f>'[2]3. Genere'!E10</f>
        <v>5939</v>
      </c>
      <c r="F26" s="3">
        <f>'[2]3. Genere'!F10</f>
        <v>3642</v>
      </c>
      <c r="G26" s="3">
        <f>'[2]3. Genere'!G10</f>
        <v>4931</v>
      </c>
      <c r="H26" s="3">
        <f>G26-C26</f>
        <v>-3133</v>
      </c>
      <c r="I26" s="12">
        <f>(G26-C26)/C26</f>
        <v>-0.38851686507936506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52" t="s">
        <v>31</v>
      </c>
      <c r="C27" s="9">
        <f>SUM(C25:C26)</f>
        <v>15085</v>
      </c>
      <c r="D27" s="9">
        <f>SUM(D25:D26)</f>
        <v>12172</v>
      </c>
      <c r="E27" s="9">
        <f>SUM(E25:E26)</f>
        <v>11942</v>
      </c>
      <c r="F27" s="9">
        <f>SUM(F25:F26)</f>
        <v>7730</v>
      </c>
      <c r="G27" s="9">
        <f>SUM(G25:G26)</f>
        <v>9811</v>
      </c>
      <c r="H27" s="9">
        <f>G27-C27</f>
        <v>-5274</v>
      </c>
      <c r="I27" s="53">
        <f>(G27-C27)/C27</f>
        <v>-0.34961882664898908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130" t="s">
        <v>174</v>
      </c>
      <c r="C28" s="133"/>
      <c r="D28" s="133"/>
      <c r="E28" s="133"/>
      <c r="F28" s="133"/>
      <c r="G28" s="133"/>
      <c r="H28" s="133"/>
      <c r="I28" s="133"/>
      <c r="J28" s="105"/>
      <c r="K28" s="107"/>
      <c r="L28" s="92"/>
    </row>
    <row r="29" spans="2:32" s="1" customFormat="1" x14ac:dyDescent="0.2">
      <c r="B29" s="90"/>
      <c r="C29" s="106"/>
      <c r="D29" s="106"/>
      <c r="E29" s="106"/>
      <c r="F29" s="106"/>
      <c r="G29" s="106"/>
      <c r="H29" s="106"/>
      <c r="I29" s="107"/>
      <c r="J29" s="92"/>
      <c r="K29" s="107"/>
      <c r="L29" s="92"/>
    </row>
    <row r="30" spans="2:32" s="1" customFormat="1" x14ac:dyDescent="0.2">
      <c r="B30" s="90"/>
      <c r="C30" s="90">
        <v>2017</v>
      </c>
      <c r="D30" s="90">
        <v>2018</v>
      </c>
      <c r="E30" s="90">
        <v>2019</v>
      </c>
      <c r="F30" s="90">
        <v>2020</v>
      </c>
      <c r="G30" s="167">
        <v>2021</v>
      </c>
      <c r="H30" s="167"/>
      <c r="I30" s="107"/>
      <c r="J30" s="92"/>
      <c r="K30" s="107"/>
      <c r="L30" s="92"/>
    </row>
    <row r="31" spans="2:32" s="1" customFormat="1" x14ac:dyDescent="0.2">
      <c r="B31" s="90" t="s">
        <v>103</v>
      </c>
      <c r="C31" s="91">
        <f>C25/$C$25*100</f>
        <v>100</v>
      </c>
      <c r="D31" s="91">
        <f>D25/$C$25*100</f>
        <v>83.948155533399799</v>
      </c>
      <c r="E31" s="91">
        <f>E25/$C$25*100</f>
        <v>85.500640934339827</v>
      </c>
      <c r="F31" s="91">
        <f>F25/$C$25*100</f>
        <v>58.225324027916244</v>
      </c>
      <c r="G31" s="91">
        <f>G25/$C$25*100</f>
        <v>69.505768409058547</v>
      </c>
      <c r="H31" s="91"/>
      <c r="I31" s="107"/>
      <c r="J31" s="92"/>
      <c r="K31" s="107"/>
      <c r="L31" s="92"/>
    </row>
    <row r="32" spans="2:32" s="1" customFormat="1" x14ac:dyDescent="0.2">
      <c r="B32" s="90" t="s">
        <v>104</v>
      </c>
      <c r="C32" s="91">
        <f>C26/$C$26*100</f>
        <v>100</v>
      </c>
      <c r="D32" s="91">
        <f>D26/$C$26*100</f>
        <v>77.852182539682531</v>
      </c>
      <c r="E32" s="91">
        <f>E26/$C$26*100</f>
        <v>73.648313492063494</v>
      </c>
      <c r="F32" s="91">
        <f>F26/$C$26*100</f>
        <v>45.163690476190474</v>
      </c>
      <c r="G32" s="91">
        <f>G26/$C$26*100</f>
        <v>61.148313492063487</v>
      </c>
      <c r="H32" s="91"/>
      <c r="I32" s="107"/>
      <c r="J32" s="92"/>
      <c r="K32" s="107"/>
      <c r="L32" s="92"/>
    </row>
    <row r="33" spans="2:45" s="1" customFormat="1" x14ac:dyDescent="0.2">
      <c r="B33" s="90"/>
      <c r="C33" s="91"/>
      <c r="D33" s="91"/>
      <c r="E33" s="91"/>
      <c r="F33" s="91"/>
      <c r="G33" s="91"/>
      <c r="H33" s="91"/>
      <c r="I33" s="107"/>
      <c r="J33" s="92"/>
      <c r="K33" s="107"/>
      <c r="L33" s="92"/>
    </row>
    <row r="34" spans="2:45" s="1" customFormat="1" x14ac:dyDescent="0.2">
      <c r="B34" s="90"/>
      <c r="C34" s="91"/>
      <c r="D34" s="91"/>
      <c r="E34" s="91"/>
      <c r="F34" s="91"/>
      <c r="G34" s="91"/>
      <c r="H34" s="91"/>
      <c r="I34" s="107"/>
      <c r="J34" s="92"/>
      <c r="K34" s="107"/>
      <c r="L34" s="92"/>
    </row>
    <row r="35" spans="2:45" s="1" customFormat="1" x14ac:dyDescent="0.2">
      <c r="C35" s="107"/>
      <c r="D35" s="107"/>
      <c r="E35" s="107"/>
      <c r="F35" s="107"/>
      <c r="G35" s="107"/>
      <c r="H35" s="107"/>
      <c r="I35" s="107"/>
      <c r="J35" s="92"/>
      <c r="K35" s="107"/>
      <c r="L35" s="92"/>
    </row>
    <row r="36" spans="2:45" s="1" customFormat="1" x14ac:dyDescent="0.2">
      <c r="B36" s="10"/>
      <c r="C36" s="92"/>
      <c r="D36" s="92"/>
      <c r="E36" s="92"/>
      <c r="F36" s="92"/>
      <c r="G36" s="92"/>
      <c r="H36" s="92"/>
      <c r="I36" s="107"/>
      <c r="J36" s="92"/>
      <c r="K36" s="107"/>
      <c r="L36" s="92"/>
    </row>
    <row r="37" spans="2:45" s="1" customFormat="1" x14ac:dyDescent="0.2"/>
    <row r="38" spans="2:45" s="1" customFormat="1" ht="24.95" customHeight="1" x14ac:dyDescent="0.2">
      <c r="B38" s="101" t="s">
        <v>133</v>
      </c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</row>
    <row r="39" spans="2:45" s="1" customFormat="1" ht="25.5" x14ac:dyDescent="0.2">
      <c r="B39" s="2" t="s">
        <v>89</v>
      </c>
      <c r="C39" s="137">
        <v>2017</v>
      </c>
      <c r="D39" s="137">
        <v>2018</v>
      </c>
      <c r="E39" s="137">
        <v>2019</v>
      </c>
      <c r="F39" s="138">
        <v>2020</v>
      </c>
      <c r="G39" s="49">
        <v>2021</v>
      </c>
      <c r="H39" s="139" t="s">
        <v>71</v>
      </c>
      <c r="I39" s="139" t="s">
        <v>72</v>
      </c>
      <c r="K39" s="140"/>
      <c r="L39" s="141"/>
      <c r="V39" s="135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</row>
    <row r="40" spans="2:45" s="1" customFormat="1" x14ac:dyDescent="0.2">
      <c r="B40" s="1" t="s">
        <v>103</v>
      </c>
      <c r="C40" s="107">
        <f>'[2]3. Genere'!C14</f>
        <v>6560</v>
      </c>
      <c r="D40" s="107">
        <f>'[2]3. Genere'!D14</f>
        <v>5809</v>
      </c>
      <c r="E40" s="107">
        <f>'[2]3. Genere'!E14</f>
        <v>5946</v>
      </c>
      <c r="F40" s="107">
        <f>'[2]3. Genere'!F14</f>
        <v>4367</v>
      </c>
      <c r="G40" s="107">
        <f>'[2]3. Genere'!G14</f>
        <v>5217</v>
      </c>
      <c r="H40" s="107">
        <f>G40-C40</f>
        <v>-1343</v>
      </c>
      <c r="I40" s="92">
        <f>(G40-C40)/C40</f>
        <v>-0.20472560975609755</v>
      </c>
      <c r="J40" s="107"/>
      <c r="K40" s="142"/>
    </row>
    <row r="41" spans="2:45" s="1" customFormat="1" x14ac:dyDescent="0.2">
      <c r="B41" s="1" t="s">
        <v>104</v>
      </c>
      <c r="C41" s="107">
        <f>'[2]3. Genere'!C15</f>
        <v>7802</v>
      </c>
      <c r="D41" s="107">
        <f>'[2]3. Genere'!D15</f>
        <v>6231</v>
      </c>
      <c r="E41" s="107">
        <f>'[2]3. Genere'!E15</f>
        <v>6069</v>
      </c>
      <c r="F41" s="107">
        <f>'[2]3. Genere'!F15</f>
        <v>4106</v>
      </c>
      <c r="G41" s="107">
        <f>'[2]3. Genere'!G15</f>
        <v>4852</v>
      </c>
      <c r="H41" s="107">
        <f>G41-C41</f>
        <v>-2950</v>
      </c>
      <c r="I41" s="92">
        <f>(G41-C41)/C41</f>
        <v>-0.37810817739041269</v>
      </c>
      <c r="J41" s="107"/>
      <c r="K41" s="142"/>
    </row>
    <row r="42" spans="2:45" s="1" customFormat="1" ht="14.25" x14ac:dyDescent="0.2">
      <c r="B42" s="102" t="s">
        <v>31</v>
      </c>
      <c r="C42" s="103">
        <f>SUM(C40:C41)</f>
        <v>14362</v>
      </c>
      <c r="D42" s="103">
        <f>SUM(D40:D41)</f>
        <v>12040</v>
      </c>
      <c r="E42" s="103">
        <f>SUM(E40:E41)</f>
        <v>12015</v>
      </c>
      <c r="F42" s="103">
        <f>SUM(F40:F41)</f>
        <v>8473</v>
      </c>
      <c r="G42" s="103">
        <f>SUM(G40:G41)</f>
        <v>10069</v>
      </c>
      <c r="H42" s="103">
        <f>G42-C42</f>
        <v>-4293</v>
      </c>
      <c r="I42" s="104">
        <f>(G42-C42)/C42</f>
        <v>-0.298913800306364</v>
      </c>
      <c r="J42" s="107"/>
      <c r="K42" s="142"/>
      <c r="V42" s="135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ht="24.95" customHeight="1" x14ac:dyDescent="0.2">
      <c r="B43" s="130" t="s">
        <v>174</v>
      </c>
      <c r="C43" s="133"/>
      <c r="D43" s="133"/>
      <c r="E43" s="133"/>
      <c r="F43" s="133"/>
      <c r="G43" s="133"/>
      <c r="H43" s="133"/>
      <c r="I43" s="133"/>
      <c r="J43" s="105"/>
      <c r="K43" s="107"/>
      <c r="L43" s="92"/>
      <c r="V43" s="135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</row>
    <row r="44" spans="2:45" s="1" customFormat="1" ht="14.25" x14ac:dyDescent="0.2">
      <c r="B44" s="90"/>
      <c r="C44" s="91"/>
      <c r="D44" s="91"/>
      <c r="E44" s="91"/>
      <c r="F44" s="91"/>
      <c r="G44" s="91"/>
      <c r="H44" s="91"/>
      <c r="I44" s="107"/>
      <c r="J44" s="92"/>
      <c r="K44" s="107"/>
      <c r="L44" s="92"/>
      <c r="V44" s="135"/>
      <c r="W44" s="135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ht="14.25" x14ac:dyDescent="0.2">
      <c r="B45" s="90"/>
      <c r="C45" s="90">
        <v>2017</v>
      </c>
      <c r="D45" s="90">
        <v>2018</v>
      </c>
      <c r="E45" s="90">
        <v>2019</v>
      </c>
      <c r="F45" s="90">
        <v>2020</v>
      </c>
      <c r="G45" s="167">
        <v>2021</v>
      </c>
      <c r="H45" s="167"/>
      <c r="I45" s="107"/>
      <c r="J45" s="92"/>
      <c r="K45" s="107"/>
      <c r="L45" s="92"/>
      <c r="V45" s="135"/>
      <c r="W45" s="135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</row>
    <row r="46" spans="2:45" s="1" customFormat="1" ht="14.25" x14ac:dyDescent="0.2">
      <c r="B46" s="90" t="s">
        <v>103</v>
      </c>
      <c r="C46" s="91">
        <f>C40/$C$40*100</f>
        <v>100</v>
      </c>
      <c r="D46" s="91">
        <f>D40/$C$40*100</f>
        <v>88.551829268292678</v>
      </c>
      <c r="E46" s="91">
        <f>E40/$C$40*100</f>
        <v>90.640243902439025</v>
      </c>
      <c r="F46" s="91">
        <f>F40/$C$40*100</f>
        <v>66.570121951219505</v>
      </c>
      <c r="G46" s="91">
        <f>G40/$C$40*100</f>
        <v>79.527439024390247</v>
      </c>
      <c r="H46" s="91"/>
      <c r="I46" s="107"/>
      <c r="J46" s="92"/>
      <c r="K46" s="107"/>
      <c r="L46" s="92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14.25" x14ac:dyDescent="0.2">
      <c r="B47" s="90" t="s">
        <v>104</v>
      </c>
      <c r="C47" s="91">
        <f>C41/$C$41*100</f>
        <v>100</v>
      </c>
      <c r="D47" s="91">
        <f>D41/$C$41*100</f>
        <v>79.864137400666493</v>
      </c>
      <c r="E47" s="91">
        <f>E41/$C$41*100</f>
        <v>77.787746731607271</v>
      </c>
      <c r="F47" s="91">
        <f>F41/$C$41*100</f>
        <v>52.627531402204561</v>
      </c>
      <c r="G47" s="91">
        <f>G41/$C$41*100</f>
        <v>62.189182260958731</v>
      </c>
      <c r="H47" s="91"/>
      <c r="I47" s="107"/>
      <c r="J47" s="92"/>
      <c r="K47" s="107"/>
      <c r="L47" s="92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ht="14.25" x14ac:dyDescent="0.2">
      <c r="B48" s="90"/>
      <c r="C48" s="91"/>
      <c r="D48" s="91"/>
      <c r="E48" s="91"/>
      <c r="F48" s="91"/>
      <c r="G48" s="91"/>
      <c r="H48" s="91"/>
      <c r="I48" s="107"/>
      <c r="J48" s="92"/>
      <c r="K48" s="107"/>
      <c r="L48" s="92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14.25" x14ac:dyDescent="0.2">
      <c r="B49" s="90"/>
      <c r="C49" s="91"/>
      <c r="D49" s="91"/>
      <c r="E49" s="91"/>
      <c r="F49" s="91"/>
      <c r="G49" s="91"/>
      <c r="H49" s="91"/>
      <c r="I49" s="107"/>
      <c r="J49" s="92"/>
      <c r="K49" s="107"/>
      <c r="L49" s="92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>
      <c r="B50" s="90"/>
      <c r="C50" s="90"/>
      <c r="D50" s="90"/>
      <c r="E50" s="90"/>
      <c r="F50" s="90"/>
      <c r="G50" s="90"/>
      <c r="H50" s="90"/>
    </row>
    <row r="51" spans="2:45" s="1" customFormat="1" x14ac:dyDescent="0.2"/>
    <row r="52" spans="2:45" s="1" customFormat="1" x14ac:dyDescent="0.2"/>
    <row r="53" spans="2:45" s="1" customFormat="1" ht="24.95" customHeight="1" x14ac:dyDescent="0.2">
      <c r="B53" s="101" t="s">
        <v>134</v>
      </c>
      <c r="V53" s="135"/>
      <c r="W53" s="135"/>
      <c r="X53" s="135"/>
      <c r="Y53" s="135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25.5" x14ac:dyDescent="0.2">
      <c r="B54" s="2" t="s">
        <v>90</v>
      </c>
      <c r="C54" s="137">
        <v>2017</v>
      </c>
      <c r="D54" s="137">
        <v>2018</v>
      </c>
      <c r="E54" s="137">
        <v>2019</v>
      </c>
      <c r="F54" s="138">
        <v>2020</v>
      </c>
      <c r="G54" s="49">
        <v>2021</v>
      </c>
      <c r="H54" s="139" t="s">
        <v>175</v>
      </c>
      <c r="K54" s="140"/>
      <c r="L54" s="141"/>
      <c r="V54" s="135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x14ac:dyDescent="0.2">
      <c r="B55" s="1" t="s">
        <v>103</v>
      </c>
      <c r="C55" s="107">
        <f t="shared" ref="C55:G57" si="0">C25-C40</f>
        <v>461</v>
      </c>
      <c r="D55" s="107">
        <f t="shared" si="0"/>
        <v>85</v>
      </c>
      <c r="E55" s="107">
        <f t="shared" si="0"/>
        <v>57</v>
      </c>
      <c r="F55" s="107">
        <f t="shared" si="0"/>
        <v>-279</v>
      </c>
      <c r="G55" s="107">
        <f t="shared" si="0"/>
        <v>-337</v>
      </c>
      <c r="H55" s="107">
        <f t="shared" ref="H55:H57" si="1">G55-C55</f>
        <v>-798</v>
      </c>
      <c r="J55" s="107"/>
      <c r="K55" s="142"/>
    </row>
    <row r="56" spans="2:45" s="1" customFormat="1" x14ac:dyDescent="0.2">
      <c r="B56" s="1" t="s">
        <v>104</v>
      </c>
      <c r="C56" s="107">
        <f t="shared" si="0"/>
        <v>262</v>
      </c>
      <c r="D56" s="107">
        <f t="shared" si="0"/>
        <v>47</v>
      </c>
      <c r="E56" s="107">
        <f t="shared" si="0"/>
        <v>-130</v>
      </c>
      <c r="F56" s="107">
        <f t="shared" si="0"/>
        <v>-464</v>
      </c>
      <c r="G56" s="107">
        <f t="shared" si="0"/>
        <v>79</v>
      </c>
      <c r="H56" s="107">
        <f t="shared" si="1"/>
        <v>-183</v>
      </c>
      <c r="J56" s="107"/>
      <c r="K56" s="142"/>
    </row>
    <row r="57" spans="2:45" s="1" customFormat="1" ht="14.25" x14ac:dyDescent="0.2">
      <c r="B57" s="102" t="s">
        <v>31</v>
      </c>
      <c r="C57" s="103">
        <f t="shared" si="0"/>
        <v>723</v>
      </c>
      <c r="D57" s="103">
        <f t="shared" si="0"/>
        <v>132</v>
      </c>
      <c r="E57" s="103">
        <f t="shared" si="0"/>
        <v>-73</v>
      </c>
      <c r="F57" s="103">
        <f t="shared" si="0"/>
        <v>-743</v>
      </c>
      <c r="G57" s="103">
        <f t="shared" si="0"/>
        <v>-258</v>
      </c>
      <c r="H57" s="103">
        <f t="shared" si="1"/>
        <v>-981</v>
      </c>
      <c r="J57" s="133"/>
      <c r="K57" s="142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4.95" customHeight="1" x14ac:dyDescent="0.2">
      <c r="B58" s="130" t="s">
        <v>174</v>
      </c>
      <c r="C58" s="133"/>
      <c r="D58" s="133"/>
      <c r="E58" s="133"/>
      <c r="F58" s="133"/>
      <c r="G58" s="133"/>
      <c r="H58" s="133"/>
      <c r="J58" s="105"/>
      <c r="K58" s="107"/>
      <c r="L58" s="92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B59" s="90"/>
      <c r="C59" s="91"/>
      <c r="D59" s="91"/>
      <c r="E59" s="91"/>
      <c r="F59" s="91"/>
      <c r="G59" s="91"/>
      <c r="H59" s="91"/>
      <c r="I59" s="107"/>
      <c r="J59" s="92"/>
      <c r="K59" s="107"/>
      <c r="L59" s="92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B60" s="90"/>
      <c r="C60" s="90"/>
      <c r="D60" s="90"/>
      <c r="E60" s="90"/>
      <c r="F60" s="90"/>
      <c r="G60" s="167"/>
      <c r="H60" s="167"/>
      <c r="I60" s="107"/>
      <c r="J60" s="92"/>
      <c r="K60" s="107"/>
      <c r="L60" s="92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90"/>
      <c r="C61" s="90">
        <v>2017</v>
      </c>
      <c r="D61" s="90">
        <v>2018</v>
      </c>
      <c r="E61" s="90">
        <v>2019</v>
      </c>
      <c r="F61" s="90">
        <v>2020</v>
      </c>
      <c r="G61" s="167">
        <v>2021</v>
      </c>
      <c r="H61" s="91"/>
      <c r="I61" s="107"/>
      <c r="J61" s="92"/>
      <c r="K61" s="107"/>
      <c r="L61" s="92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90" t="s">
        <v>103</v>
      </c>
      <c r="C62" s="91">
        <f>C55/$C$55*100</f>
        <v>100</v>
      </c>
      <c r="D62" s="91">
        <f>D55/$C$55*100</f>
        <v>18.43817787418655</v>
      </c>
      <c r="E62" s="91">
        <f>E55/$C$55*100</f>
        <v>12.364425162689804</v>
      </c>
      <c r="F62" s="91">
        <f>F55/$C$55*100</f>
        <v>-60.520607375271155</v>
      </c>
      <c r="G62" s="91">
        <f>G55/$C$55*100</f>
        <v>-73.101952277657261</v>
      </c>
      <c r="H62" s="91"/>
      <c r="I62" s="107"/>
      <c r="J62" s="92"/>
      <c r="K62" s="107"/>
      <c r="L62" s="92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90" t="s">
        <v>104</v>
      </c>
      <c r="C63" s="91">
        <f>C56/$C$56*100</f>
        <v>100</v>
      </c>
      <c r="D63" s="91">
        <f>D56/$C$56*100</f>
        <v>17.938931297709924</v>
      </c>
      <c r="E63" s="91">
        <f>E56/$C$56*100</f>
        <v>-49.618320610687022</v>
      </c>
      <c r="F63" s="91">
        <f>F56/$C$56*100</f>
        <v>-177.09923664122138</v>
      </c>
      <c r="G63" s="91">
        <f>G56/$C$56*100</f>
        <v>30.152671755725191</v>
      </c>
      <c r="H63" s="91"/>
      <c r="I63" s="107"/>
      <c r="J63" s="92"/>
      <c r="K63" s="107"/>
      <c r="L63" s="92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90"/>
      <c r="C64" s="90"/>
      <c r="D64" s="90"/>
      <c r="E64" s="90"/>
      <c r="F64" s="90"/>
      <c r="G64" s="90"/>
      <c r="H64" s="91"/>
      <c r="I64" s="107"/>
      <c r="J64" s="92"/>
      <c r="K64" s="107"/>
      <c r="L64" s="92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B65" s="90"/>
      <c r="C65" s="90"/>
      <c r="D65" s="90"/>
      <c r="E65" s="90"/>
      <c r="F65" s="90"/>
      <c r="G65" s="167"/>
      <c r="H65" s="91"/>
      <c r="I65" s="107"/>
      <c r="J65" s="92"/>
      <c r="K65" s="107"/>
      <c r="L65" s="92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C66" s="107"/>
      <c r="D66" s="107"/>
      <c r="E66" s="107"/>
      <c r="F66" s="107"/>
      <c r="G66" s="107"/>
      <c r="H66" s="107"/>
      <c r="I66" s="107"/>
      <c r="J66" s="92"/>
      <c r="K66" s="107"/>
      <c r="L66" s="9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x14ac:dyDescent="0.2">
      <c r="C67" s="107"/>
      <c r="D67" s="107"/>
      <c r="E67" s="107"/>
      <c r="F67" s="107"/>
      <c r="G67" s="107"/>
    </row>
    <row r="68" spans="2:45" s="1" customFormat="1" x14ac:dyDescent="0.2"/>
    <row r="69" spans="2:45" s="1" customFormat="1" x14ac:dyDescent="0.2"/>
    <row r="70" spans="2:45" s="1" customFormat="1" x14ac:dyDescent="0.2"/>
    <row r="71" spans="2:45" s="1" customFormat="1" x14ac:dyDescent="0.2"/>
    <row r="72" spans="2:45" s="1" customFormat="1" x14ac:dyDescent="0.2"/>
    <row r="73" spans="2:45" s="1" customFormat="1" x14ac:dyDescent="0.2"/>
    <row r="74" spans="2:45" s="1" customFormat="1" x14ac:dyDescent="0.2"/>
    <row r="77" spans="2:45" x14ac:dyDescent="0.2">
      <c r="B77" s="1"/>
      <c r="C77" s="107"/>
      <c r="D77" s="144"/>
      <c r="E77" s="144"/>
      <c r="F77" s="144"/>
      <c r="G77" s="144"/>
    </row>
    <row r="78" spans="2:45" x14ac:dyDescent="0.2">
      <c r="B78" s="1"/>
      <c r="C78" s="107"/>
      <c r="D78" s="144"/>
      <c r="E78" s="144"/>
      <c r="F78" s="144"/>
      <c r="G78" s="144"/>
    </row>
  </sheetData>
  <sheetProtection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779E-CB39-4577-83D6-F80A154C056E}">
  <sheetPr>
    <tabColor theme="7"/>
    <pageSetUpPr fitToPage="1"/>
  </sheetPr>
  <dimension ref="B2:AS78"/>
  <sheetViews>
    <sheetView zoomScaleNormal="100" zoomScalePageLayoutView="125" workbookViewId="0">
      <selection activeCell="I69" sqref="I69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16384" width="8.75" style="35"/>
  </cols>
  <sheetData>
    <row r="2" spans="2:44" ht="15" customHeight="1" x14ac:dyDescent="0.2">
      <c r="B2" s="180" t="s">
        <v>119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127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23"/>
    </row>
    <row r="9" spans="2:44" ht="19.5" customHeight="1" x14ac:dyDescent="0.2">
      <c r="B9" s="1" t="s">
        <v>105</v>
      </c>
      <c r="C9" s="8">
        <f>G25</f>
        <v>8570</v>
      </c>
      <c r="D9" s="3">
        <f>G25-F25</f>
        <v>1887</v>
      </c>
      <c r="E9" s="12">
        <f>(G25-F25)/F25</f>
        <v>0.28235822235522967</v>
      </c>
      <c r="F9" s="8">
        <f>G40</f>
        <v>8869</v>
      </c>
      <c r="G9" s="3">
        <f>G40-F40</f>
        <v>1473</v>
      </c>
      <c r="H9" s="12">
        <f>(G40-F40)/F40</f>
        <v>0.19916170903190913</v>
      </c>
      <c r="I9" s="8">
        <f>G55</f>
        <v>-299</v>
      </c>
      <c r="J9" s="3">
        <f>G55-F55</f>
        <v>414</v>
      </c>
      <c r="K9" s="124"/>
      <c r="L9" s="124"/>
      <c r="M9" s="124"/>
      <c r="N9" s="124"/>
      <c r="O9" s="3"/>
      <c r="P9" s="127"/>
      <c r="Q9" s="15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9"/>
    </row>
    <row r="10" spans="2:44" ht="13.5" customHeight="1" x14ac:dyDescent="0.2">
      <c r="B10" s="1" t="s">
        <v>106</v>
      </c>
      <c r="C10" s="8">
        <f>G26</f>
        <v>1017</v>
      </c>
      <c r="D10" s="3">
        <f>G26-F26</f>
        <v>159</v>
      </c>
      <c r="E10" s="12">
        <f>(G26-F26)/F26</f>
        <v>0.18531468531468531</v>
      </c>
      <c r="F10" s="8">
        <f>G41</f>
        <v>950</v>
      </c>
      <c r="G10" s="3">
        <f>G41-F41</f>
        <v>109</v>
      </c>
      <c r="H10" s="12">
        <f>(G41-F41)/F41</f>
        <v>0.12960760998810938</v>
      </c>
      <c r="I10" s="8">
        <f>G56</f>
        <v>67</v>
      </c>
      <c r="J10" s="3">
        <f>G56-F56</f>
        <v>50</v>
      </c>
      <c r="K10" s="124"/>
      <c r="L10" s="124"/>
      <c r="M10" s="124"/>
      <c r="N10" s="124"/>
      <c r="O10" s="3"/>
      <c r="P10" s="127"/>
      <c r="Q10" s="15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9"/>
    </row>
    <row r="11" spans="2:44" ht="15.75" customHeight="1" x14ac:dyDescent="0.2">
      <c r="B11" s="129" t="s">
        <v>87</v>
      </c>
      <c r="C11" s="9">
        <f>G27</f>
        <v>9587</v>
      </c>
      <c r="D11" s="3">
        <f>G27-F27</f>
        <v>2046</v>
      </c>
      <c r="E11" s="12">
        <f>(G27-F27)/F27</f>
        <v>0.27131680148521414</v>
      </c>
      <c r="F11" s="8">
        <f>G42</f>
        <v>9819</v>
      </c>
      <c r="G11" s="3">
        <f>G42-F42</f>
        <v>1582</v>
      </c>
      <c r="H11" s="12">
        <f>(G42-F42)/F42</f>
        <v>0.19206021609809396</v>
      </c>
      <c r="I11" s="8">
        <f>G57</f>
        <v>-232</v>
      </c>
      <c r="J11" s="3">
        <f>G57-F57</f>
        <v>464</v>
      </c>
      <c r="K11" s="124"/>
      <c r="L11" s="124"/>
      <c r="M11" s="124"/>
      <c r="N11" s="124"/>
      <c r="O11" s="3"/>
      <c r="P11" s="127"/>
      <c r="Q11" s="15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9"/>
    </row>
    <row r="12" spans="2:44" ht="21" customHeight="1" x14ac:dyDescent="0.2">
      <c r="B12" s="130" t="s">
        <v>156</v>
      </c>
      <c r="C12" s="46"/>
      <c r="D12" s="46"/>
      <c r="E12" s="46"/>
      <c r="F12" s="46"/>
      <c r="G12" s="46"/>
      <c r="H12" s="46"/>
      <c r="I12" s="46"/>
      <c r="J12" s="46"/>
      <c r="K12" s="124"/>
      <c r="L12" s="124"/>
      <c r="M12" s="124"/>
      <c r="N12" s="124"/>
      <c r="O12" s="3"/>
      <c r="P12" s="127"/>
      <c r="Q12" s="15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9"/>
    </row>
    <row r="13" spans="2:44" ht="15.75" customHeight="1" x14ac:dyDescent="0.2">
      <c r="K13" s="124"/>
      <c r="L13" s="124"/>
      <c r="M13" s="124"/>
      <c r="N13" s="124"/>
      <c r="O13" s="3"/>
      <c r="P13" s="127"/>
      <c r="Q13" s="15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9"/>
    </row>
    <row r="14" spans="2:44" ht="21" customHeight="1" x14ac:dyDescent="0.2">
      <c r="K14" s="124"/>
      <c r="L14" s="124"/>
      <c r="M14" s="124"/>
      <c r="N14" s="124"/>
      <c r="O14" s="3"/>
      <c r="P14" s="127"/>
      <c r="Q14" s="15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9"/>
    </row>
    <row r="15" spans="2:44" ht="24.95" customHeight="1" x14ac:dyDescent="0.2">
      <c r="K15" s="124"/>
      <c r="L15" s="124"/>
      <c r="M15" s="124"/>
      <c r="N15" s="12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23"/>
    </row>
    <row r="16" spans="2:44" ht="24.95" customHeight="1" x14ac:dyDescent="0.2">
      <c r="B16" s="131"/>
      <c r="K16" s="124"/>
      <c r="L16" s="124"/>
      <c r="M16" s="124"/>
      <c r="N16" s="124"/>
      <c r="AC16" s="19"/>
      <c r="AD16" s="123"/>
      <c r="AE16" s="122"/>
      <c r="AF16" s="123"/>
    </row>
    <row r="17" spans="2:32" ht="24.95" customHeight="1" x14ac:dyDescent="0.2">
      <c r="B17" s="131"/>
      <c r="K17" s="124"/>
      <c r="L17" s="124"/>
      <c r="M17" s="124"/>
      <c r="N17" s="124"/>
      <c r="AC17" s="19"/>
      <c r="AD17" s="123"/>
      <c r="AE17" s="122"/>
      <c r="AF17" s="123"/>
    </row>
    <row r="18" spans="2:32" ht="24.95" customHeight="1" x14ac:dyDescent="0.2">
      <c r="B18" s="131"/>
      <c r="K18" s="124"/>
      <c r="L18" s="124"/>
      <c r="M18" s="124"/>
      <c r="N18" s="124"/>
      <c r="W18" s="123"/>
      <c r="AC18" s="19"/>
      <c r="AD18" s="123"/>
      <c r="AE18" s="122"/>
      <c r="AF18" s="123"/>
    </row>
    <row r="19" spans="2:32" ht="14.25" x14ac:dyDescent="0.2">
      <c r="B19" s="180" t="s">
        <v>120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V19" s="1"/>
      <c r="X19" s="1"/>
      <c r="Z19" s="1"/>
      <c r="AB19" s="1"/>
      <c r="AF19" s="128"/>
    </row>
    <row r="20" spans="2:32" ht="14.25" x14ac:dyDescent="0.2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V20" s="1"/>
      <c r="W20" s="1"/>
      <c r="X20" s="1"/>
      <c r="Y20" s="1"/>
      <c r="Z20" s="1"/>
      <c r="AA20" s="1"/>
      <c r="AB20" s="1"/>
      <c r="AC20" s="1"/>
      <c r="AD20" s="123"/>
      <c r="AE20" s="123"/>
      <c r="AF20" s="123"/>
    </row>
    <row r="21" spans="2:32" ht="14.25" x14ac:dyDescent="0.2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V21" s="1"/>
      <c r="W21" s="1"/>
      <c r="X21" s="1"/>
      <c r="Y21" s="1"/>
      <c r="Z21" s="1"/>
      <c r="AA21" s="1"/>
      <c r="AB21" s="1"/>
      <c r="AC21" s="1"/>
      <c r="AD21" s="123"/>
      <c r="AE21" s="123"/>
      <c r="AF21" s="123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23"/>
      <c r="AE22" s="123"/>
      <c r="AF22" s="123"/>
    </row>
    <row r="23" spans="2:32" ht="24.95" customHeight="1" x14ac:dyDescent="0.2">
      <c r="B23" s="39" t="s">
        <v>128</v>
      </c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25.5" x14ac:dyDescent="0.2">
      <c r="B24" s="42" t="s">
        <v>88</v>
      </c>
      <c r="C24" s="48">
        <v>2017</v>
      </c>
      <c r="D24" s="48">
        <v>2018</v>
      </c>
      <c r="E24" s="48">
        <v>2019</v>
      </c>
      <c r="F24" s="49">
        <v>2020</v>
      </c>
      <c r="G24" s="49">
        <v>2021</v>
      </c>
      <c r="H24" s="44" t="s">
        <v>71</v>
      </c>
      <c r="I24" s="44" t="s">
        <v>72</v>
      </c>
      <c r="K24" s="124"/>
      <c r="L24" s="132"/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3"/>
    </row>
    <row r="25" spans="2:32" ht="14.25" x14ac:dyDescent="0.2">
      <c r="B25" s="1" t="s">
        <v>105</v>
      </c>
      <c r="C25" s="3">
        <f>'[2]3. Nazionalità'!C9</f>
        <v>13704</v>
      </c>
      <c r="D25" s="3">
        <f>'[2]3. Nazionalità'!D9</f>
        <v>10735</v>
      </c>
      <c r="E25" s="3">
        <f>'[2]3. Nazionalità'!E9</f>
        <v>10431</v>
      </c>
      <c r="F25" s="3">
        <f>'[2]3. Nazionalità'!F9</f>
        <v>6683</v>
      </c>
      <c r="G25" s="3">
        <f>'[2]3. Nazionalità'!G9</f>
        <v>8570</v>
      </c>
      <c r="H25" s="3">
        <f>G25-C25</f>
        <v>-5134</v>
      </c>
      <c r="I25" s="12">
        <f>(G25-C25)/C25</f>
        <v>-0.37463514302393464</v>
      </c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x14ac:dyDescent="0.2">
      <c r="B26" s="1" t="s">
        <v>106</v>
      </c>
      <c r="C26" s="3">
        <f>'[2]3. Nazionalità'!C10</f>
        <v>1092</v>
      </c>
      <c r="D26" s="3">
        <f>'[2]3. Nazionalità'!D10</f>
        <v>1145</v>
      </c>
      <c r="E26" s="3">
        <f>'[2]3. Nazionalità'!E10</f>
        <v>1253</v>
      </c>
      <c r="F26" s="3">
        <f>'[2]3. Nazionalità'!F10</f>
        <v>858</v>
      </c>
      <c r="G26" s="3">
        <f>'[2]3. Nazionalità'!G10</f>
        <v>1017</v>
      </c>
      <c r="H26" s="3">
        <f>G26-C26</f>
        <v>-75</v>
      </c>
      <c r="I26" s="12">
        <f>(G26-C26)/C26</f>
        <v>-6.8681318681318687E-2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52" t="s">
        <v>31</v>
      </c>
      <c r="C27" s="9">
        <f>SUM(C25:C26)</f>
        <v>14796</v>
      </c>
      <c r="D27" s="9">
        <f>SUM(D25:D26)</f>
        <v>11880</v>
      </c>
      <c r="E27" s="9">
        <f>SUM(E25:E26)</f>
        <v>11684</v>
      </c>
      <c r="F27" s="9">
        <f>SUM(F25:F26)</f>
        <v>7541</v>
      </c>
      <c r="G27" s="9">
        <f>SUM(G25:G26)</f>
        <v>9587</v>
      </c>
      <c r="H27" s="9">
        <f>G27-C27</f>
        <v>-5209</v>
      </c>
      <c r="I27" s="53">
        <f>(G27-C27)/C27</f>
        <v>-0.35205460935387944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130" t="s">
        <v>80</v>
      </c>
      <c r="C28" s="133"/>
      <c r="D28" s="133"/>
      <c r="E28" s="133"/>
      <c r="F28" s="133"/>
      <c r="G28" s="133"/>
      <c r="H28" s="133"/>
      <c r="I28" s="133"/>
      <c r="J28" s="105"/>
      <c r="K28" s="107"/>
      <c r="L28" s="92"/>
    </row>
    <row r="29" spans="2:32" s="1" customFormat="1" x14ac:dyDescent="0.2">
      <c r="C29" s="92"/>
      <c r="D29" s="92"/>
      <c r="E29" s="92"/>
      <c r="F29" s="92"/>
      <c r="G29" s="92"/>
      <c r="H29" s="92"/>
      <c r="I29" s="107"/>
      <c r="J29" s="92"/>
      <c r="K29" s="107"/>
      <c r="L29" s="92"/>
    </row>
    <row r="30" spans="2:32" s="1" customFormat="1" x14ac:dyDescent="0.2">
      <c r="C30" s="1">
        <v>2017</v>
      </c>
      <c r="D30" s="1">
        <v>2018</v>
      </c>
      <c r="E30" s="1">
        <v>2019</v>
      </c>
      <c r="F30" s="1">
        <v>2020</v>
      </c>
      <c r="G30" s="134">
        <v>2021</v>
      </c>
      <c r="H30" s="134"/>
      <c r="I30" s="107"/>
      <c r="J30" s="92"/>
      <c r="K30" s="107"/>
      <c r="L30" s="92"/>
    </row>
    <row r="31" spans="2:32" s="1" customFormat="1" x14ac:dyDescent="0.2">
      <c r="B31" s="1" t="s">
        <v>105</v>
      </c>
      <c r="C31" s="107">
        <f>C25/$C$25*100</f>
        <v>100</v>
      </c>
      <c r="D31" s="107">
        <f>D25/$C$25*100</f>
        <v>78.334792761237594</v>
      </c>
      <c r="E31" s="107">
        <f>E25/$C$25*100</f>
        <v>76.116462346760073</v>
      </c>
      <c r="F31" s="107">
        <f>F25/$C$25*100</f>
        <v>48.76678342089901</v>
      </c>
      <c r="G31" s="107">
        <f>G25/$C$25*100</f>
        <v>62.536485697606537</v>
      </c>
      <c r="H31" s="107"/>
      <c r="I31" s="107"/>
      <c r="J31" s="92"/>
      <c r="K31" s="107"/>
      <c r="L31" s="92"/>
    </row>
    <row r="32" spans="2:32" s="1" customFormat="1" x14ac:dyDescent="0.2">
      <c r="B32" s="1" t="s">
        <v>106</v>
      </c>
      <c r="C32" s="107">
        <f>C26/$C$26*100</f>
        <v>100</v>
      </c>
      <c r="D32" s="107">
        <f>D26/$C$26*100</f>
        <v>104.85347985347985</v>
      </c>
      <c r="E32" s="107">
        <f>E26/$C$26*100</f>
        <v>114.74358974358974</v>
      </c>
      <c r="F32" s="107">
        <f>F26/$C$26*100</f>
        <v>78.571428571428569</v>
      </c>
      <c r="G32" s="107">
        <f>G26/$C$26*100</f>
        <v>93.131868131868131</v>
      </c>
      <c r="H32" s="107"/>
      <c r="I32" s="107"/>
      <c r="J32" s="92"/>
      <c r="K32" s="107"/>
      <c r="L32" s="92"/>
    </row>
    <row r="33" spans="2:45" s="1" customFormat="1" x14ac:dyDescent="0.2">
      <c r="C33" s="107"/>
      <c r="D33" s="107"/>
      <c r="E33" s="107"/>
      <c r="F33" s="107"/>
      <c r="G33" s="107"/>
      <c r="H33" s="107"/>
      <c r="I33" s="107"/>
      <c r="J33" s="92"/>
      <c r="K33" s="107"/>
      <c r="L33" s="92"/>
    </row>
    <row r="34" spans="2:45" s="1" customFormat="1" x14ac:dyDescent="0.2">
      <c r="C34" s="107"/>
      <c r="D34" s="107"/>
      <c r="E34" s="107"/>
      <c r="F34" s="107"/>
      <c r="G34" s="107"/>
      <c r="H34" s="107"/>
      <c r="I34" s="107"/>
      <c r="J34" s="92"/>
      <c r="K34" s="107"/>
      <c r="L34" s="92"/>
    </row>
    <row r="35" spans="2:45" s="1" customFormat="1" x14ac:dyDescent="0.2">
      <c r="C35" s="107"/>
      <c r="D35" s="107"/>
      <c r="E35" s="107"/>
      <c r="F35" s="107"/>
      <c r="G35" s="107"/>
      <c r="H35" s="107"/>
      <c r="I35" s="107"/>
      <c r="J35" s="92"/>
      <c r="K35" s="107"/>
      <c r="L35" s="92"/>
    </row>
    <row r="36" spans="2:45" s="1" customFormat="1" x14ac:dyDescent="0.2">
      <c r="B36" s="10"/>
      <c r="C36" s="92"/>
      <c r="D36" s="92"/>
      <c r="E36" s="92"/>
      <c r="F36" s="92"/>
      <c r="G36" s="92"/>
      <c r="H36" s="92"/>
      <c r="I36" s="107"/>
      <c r="J36" s="92"/>
      <c r="K36" s="107"/>
      <c r="L36" s="92"/>
    </row>
    <row r="37" spans="2:45" s="1" customFormat="1" x14ac:dyDescent="0.2"/>
    <row r="38" spans="2:45" s="1" customFormat="1" ht="24.95" customHeight="1" x14ac:dyDescent="0.2">
      <c r="B38" s="101" t="s">
        <v>129</v>
      </c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</row>
    <row r="39" spans="2:45" s="1" customFormat="1" ht="25.5" x14ac:dyDescent="0.2">
      <c r="B39" s="2" t="s">
        <v>89</v>
      </c>
      <c r="C39" s="137">
        <v>2017</v>
      </c>
      <c r="D39" s="137">
        <v>2018</v>
      </c>
      <c r="E39" s="137">
        <v>2019</v>
      </c>
      <c r="F39" s="138">
        <v>2020</v>
      </c>
      <c r="G39" s="49">
        <v>2021</v>
      </c>
      <c r="H39" s="139" t="s">
        <v>71</v>
      </c>
      <c r="I39" s="139" t="s">
        <v>72</v>
      </c>
      <c r="K39" s="140"/>
      <c r="L39" s="141"/>
      <c r="V39" s="135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</row>
    <row r="40" spans="2:45" s="1" customFormat="1" x14ac:dyDescent="0.2">
      <c r="B40" s="1" t="s">
        <v>105</v>
      </c>
      <c r="C40" s="107">
        <f>'[2]3. Nazionalità'!C14</f>
        <v>13206</v>
      </c>
      <c r="D40" s="107">
        <f>'[2]3. Nazionalità'!D14</f>
        <v>10792</v>
      </c>
      <c r="E40" s="107">
        <f>'[2]3. Nazionalità'!E14</f>
        <v>10556</v>
      </c>
      <c r="F40" s="107">
        <f>'[2]3. Nazionalità'!F14</f>
        <v>7396</v>
      </c>
      <c r="G40" s="107">
        <f>'[2]3. Nazionalità'!G14</f>
        <v>8869</v>
      </c>
      <c r="H40" s="107">
        <f>G40-C40</f>
        <v>-4337</v>
      </c>
      <c r="I40" s="92">
        <f>(G40-C40)/C40</f>
        <v>-0.32841132818415869</v>
      </c>
      <c r="J40" s="107"/>
      <c r="K40" s="142"/>
    </row>
    <row r="41" spans="2:45" s="1" customFormat="1" x14ac:dyDescent="0.2">
      <c r="B41" s="1" t="s">
        <v>106</v>
      </c>
      <c r="C41" s="107">
        <f>'[2]3. Nazionalità'!C15</f>
        <v>937</v>
      </c>
      <c r="D41" s="107">
        <f>'[2]3. Nazionalità'!D15</f>
        <v>996</v>
      </c>
      <c r="E41" s="107">
        <f>'[2]3. Nazionalità'!E15</f>
        <v>1158</v>
      </c>
      <c r="F41" s="107">
        <f>'[2]3. Nazionalità'!F15</f>
        <v>841</v>
      </c>
      <c r="G41" s="107">
        <f>'[2]3. Nazionalità'!G15</f>
        <v>950</v>
      </c>
      <c r="H41" s="107">
        <f>G41-C41</f>
        <v>13</v>
      </c>
      <c r="I41" s="92">
        <f>(G41-C41)/C41</f>
        <v>1.3874066168623266E-2</v>
      </c>
      <c r="J41" s="107"/>
      <c r="K41" s="142"/>
    </row>
    <row r="42" spans="2:45" s="1" customFormat="1" ht="14.25" x14ac:dyDescent="0.2">
      <c r="B42" s="102" t="s">
        <v>31</v>
      </c>
      <c r="C42" s="103">
        <f>SUM(C40:C41)</f>
        <v>14143</v>
      </c>
      <c r="D42" s="103">
        <f>SUM(D40:D41)</f>
        <v>11788</v>
      </c>
      <c r="E42" s="103">
        <f>SUM(E40:E41)</f>
        <v>11714</v>
      </c>
      <c r="F42" s="103">
        <f>SUM(F40:F41)</f>
        <v>8237</v>
      </c>
      <c r="G42" s="103">
        <f>SUM(G40:G41)</f>
        <v>9819</v>
      </c>
      <c r="H42" s="103">
        <f>G42-C42</f>
        <v>-4324</v>
      </c>
      <c r="I42" s="104">
        <f>(G42-C42)/C42</f>
        <v>-0.30573428551226756</v>
      </c>
      <c r="J42" s="107"/>
      <c r="K42" s="142"/>
      <c r="V42" s="135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</row>
    <row r="43" spans="2:45" s="1" customFormat="1" ht="24.95" customHeight="1" x14ac:dyDescent="0.2">
      <c r="B43" s="130" t="s">
        <v>80</v>
      </c>
      <c r="C43" s="133"/>
      <c r="D43" s="133"/>
      <c r="E43" s="133"/>
      <c r="F43" s="133"/>
      <c r="G43" s="133"/>
      <c r="H43" s="133"/>
      <c r="I43" s="133"/>
      <c r="J43" s="105"/>
      <c r="K43" s="107"/>
      <c r="L43" s="92"/>
      <c r="V43" s="135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</row>
    <row r="44" spans="2:45" s="1" customFormat="1" ht="14.25" x14ac:dyDescent="0.2">
      <c r="C44" s="107"/>
      <c r="D44" s="107"/>
      <c r="E44" s="107"/>
      <c r="F44" s="107"/>
      <c r="G44" s="107"/>
      <c r="H44" s="107"/>
      <c r="I44" s="107"/>
      <c r="J44" s="92"/>
      <c r="K44" s="107"/>
      <c r="L44" s="92"/>
      <c r="V44" s="135"/>
      <c r="W44" s="135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ht="14.25" x14ac:dyDescent="0.2">
      <c r="C45" s="1">
        <v>2017</v>
      </c>
      <c r="D45" s="1">
        <v>2018</v>
      </c>
      <c r="E45" s="1">
        <v>2019</v>
      </c>
      <c r="F45" s="1">
        <v>2020</v>
      </c>
      <c r="G45" s="134">
        <v>2021</v>
      </c>
      <c r="H45" s="134"/>
      <c r="I45" s="107"/>
      <c r="J45" s="92"/>
      <c r="K45" s="107"/>
      <c r="L45" s="92"/>
      <c r="V45" s="135"/>
      <c r="W45" s="135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</row>
    <row r="46" spans="2:45" s="1" customFormat="1" ht="14.25" x14ac:dyDescent="0.2">
      <c r="B46" s="1" t="s">
        <v>105</v>
      </c>
      <c r="C46" s="107">
        <f>C40/$C$40*100</f>
        <v>100</v>
      </c>
      <c r="D46" s="107">
        <f>D40/$C$40*100</f>
        <v>81.72043010752688</v>
      </c>
      <c r="E46" s="107">
        <f>E40/$C$40*100</f>
        <v>79.933363622595792</v>
      </c>
      <c r="F46" s="107">
        <f>F40/$C$40*100</f>
        <v>56.004846281993039</v>
      </c>
      <c r="G46" s="107">
        <f>G40/$C$40*100</f>
        <v>67.158867181584128</v>
      </c>
      <c r="H46" s="107"/>
      <c r="I46" s="107"/>
      <c r="J46" s="92"/>
      <c r="K46" s="107"/>
      <c r="L46" s="92"/>
      <c r="V46" s="135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14.25" x14ac:dyDescent="0.2">
      <c r="B47" s="1" t="s">
        <v>106</v>
      </c>
      <c r="C47" s="107">
        <f>C41/$C$41*100</f>
        <v>100</v>
      </c>
      <c r="D47" s="107">
        <f>D41/$C$41*100</f>
        <v>106.29669156883672</v>
      </c>
      <c r="E47" s="107">
        <f>E41/$C$41*100</f>
        <v>123.58591248665955</v>
      </c>
      <c r="F47" s="107">
        <f>F41/$C$41*100</f>
        <v>89.754535752401281</v>
      </c>
      <c r="G47" s="107">
        <f>G41/$C$41*100</f>
        <v>101.38740661686232</v>
      </c>
      <c r="H47" s="107"/>
      <c r="I47" s="107"/>
      <c r="J47" s="92"/>
      <c r="K47" s="107"/>
      <c r="L47" s="92"/>
      <c r="V47" s="135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ht="14.25" x14ac:dyDescent="0.2">
      <c r="C48" s="107"/>
      <c r="D48" s="107"/>
      <c r="E48" s="107"/>
      <c r="F48" s="107"/>
      <c r="G48" s="107"/>
      <c r="H48" s="107"/>
      <c r="I48" s="107"/>
      <c r="J48" s="92"/>
      <c r="K48" s="107"/>
      <c r="L48" s="92"/>
      <c r="V48" s="135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14.25" x14ac:dyDescent="0.2">
      <c r="C49" s="107"/>
      <c r="D49" s="107"/>
      <c r="E49" s="107"/>
      <c r="F49" s="107"/>
      <c r="G49" s="107"/>
      <c r="H49" s="107"/>
      <c r="I49" s="107"/>
      <c r="J49" s="92"/>
      <c r="K49" s="107"/>
      <c r="L49" s="92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101" t="s">
        <v>130</v>
      </c>
      <c r="V53" s="135"/>
      <c r="W53" s="135"/>
      <c r="X53" s="135"/>
      <c r="Y53" s="135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25.5" x14ac:dyDescent="0.2">
      <c r="B54" s="2" t="s">
        <v>90</v>
      </c>
      <c r="C54" s="137">
        <v>2017</v>
      </c>
      <c r="D54" s="137">
        <v>2018</v>
      </c>
      <c r="E54" s="137">
        <v>2019</v>
      </c>
      <c r="F54" s="138">
        <v>2020</v>
      </c>
      <c r="G54" s="49">
        <v>2021</v>
      </c>
      <c r="H54" s="139" t="s">
        <v>71</v>
      </c>
      <c r="I54" s="139" t="s">
        <v>72</v>
      </c>
      <c r="K54" s="140"/>
      <c r="L54" s="141"/>
      <c r="V54" s="135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x14ac:dyDescent="0.2">
      <c r="B55" s="1" t="s">
        <v>105</v>
      </c>
      <c r="C55" s="107">
        <f t="shared" ref="C55:G57" si="0">C25-C40</f>
        <v>498</v>
      </c>
      <c r="D55" s="107">
        <f t="shared" si="0"/>
        <v>-57</v>
      </c>
      <c r="E55" s="107">
        <f t="shared" si="0"/>
        <v>-125</v>
      </c>
      <c r="F55" s="107">
        <f t="shared" si="0"/>
        <v>-713</v>
      </c>
      <c r="G55" s="107">
        <f t="shared" si="0"/>
        <v>-299</v>
      </c>
      <c r="H55" s="107">
        <f t="shared" ref="H55:H57" si="1">G55-C55</f>
        <v>-797</v>
      </c>
      <c r="I55" s="92">
        <f t="shared" ref="I55:I57" si="2">(G55-C55)/C55</f>
        <v>-1.6004016064257027</v>
      </c>
      <c r="J55" s="107"/>
      <c r="K55" s="142"/>
    </row>
    <row r="56" spans="2:45" s="1" customFormat="1" x14ac:dyDescent="0.2">
      <c r="B56" s="1" t="s">
        <v>106</v>
      </c>
      <c r="C56" s="107">
        <f t="shared" si="0"/>
        <v>155</v>
      </c>
      <c r="D56" s="107">
        <f t="shared" si="0"/>
        <v>149</v>
      </c>
      <c r="E56" s="107">
        <f t="shared" si="0"/>
        <v>95</v>
      </c>
      <c r="F56" s="107">
        <f t="shared" si="0"/>
        <v>17</v>
      </c>
      <c r="G56" s="107">
        <f t="shared" si="0"/>
        <v>67</v>
      </c>
      <c r="H56" s="107">
        <f t="shared" si="1"/>
        <v>-88</v>
      </c>
      <c r="I56" s="92">
        <f t="shared" si="2"/>
        <v>-0.56774193548387097</v>
      </c>
      <c r="J56" s="107"/>
      <c r="K56" s="142"/>
    </row>
    <row r="57" spans="2:45" s="1" customFormat="1" ht="14.25" x14ac:dyDescent="0.2">
      <c r="B57" s="102" t="s">
        <v>31</v>
      </c>
      <c r="C57" s="103">
        <f t="shared" si="0"/>
        <v>653</v>
      </c>
      <c r="D57" s="103">
        <f t="shared" si="0"/>
        <v>92</v>
      </c>
      <c r="E57" s="103">
        <f t="shared" si="0"/>
        <v>-30</v>
      </c>
      <c r="F57" s="103">
        <f t="shared" si="0"/>
        <v>-696</v>
      </c>
      <c r="G57" s="103">
        <f t="shared" si="0"/>
        <v>-232</v>
      </c>
      <c r="H57" s="103">
        <f t="shared" si="1"/>
        <v>-885</v>
      </c>
      <c r="I57" s="104">
        <f t="shared" si="2"/>
        <v>-1.3552833078101072</v>
      </c>
      <c r="J57" s="133"/>
      <c r="K57" s="142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4.95" customHeight="1" x14ac:dyDescent="0.2">
      <c r="B58" s="130" t="s">
        <v>80</v>
      </c>
      <c r="C58" s="133"/>
      <c r="D58" s="133"/>
      <c r="E58" s="133"/>
      <c r="F58" s="133"/>
      <c r="G58" s="133"/>
      <c r="H58" s="133"/>
      <c r="I58" s="133"/>
      <c r="J58" s="105"/>
      <c r="K58" s="107"/>
      <c r="L58" s="92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C59" s="107"/>
      <c r="D59" s="107"/>
      <c r="E59" s="107"/>
      <c r="F59" s="107"/>
      <c r="G59" s="107"/>
      <c r="H59" s="107"/>
      <c r="I59" s="107"/>
      <c r="J59" s="92"/>
      <c r="K59" s="107"/>
      <c r="L59" s="92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G60" s="134"/>
      <c r="H60" s="134"/>
      <c r="I60" s="107"/>
      <c r="J60" s="92"/>
      <c r="K60" s="107"/>
      <c r="L60" s="92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C61" s="1">
        <v>2017</v>
      </c>
      <c r="D61" s="1">
        <v>2018</v>
      </c>
      <c r="E61" s="1">
        <v>2019</v>
      </c>
      <c r="F61" s="1">
        <v>2020</v>
      </c>
      <c r="G61" s="134">
        <v>2021</v>
      </c>
      <c r="H61" s="107"/>
      <c r="I61" s="107"/>
      <c r="J61" s="92"/>
      <c r="K61" s="107"/>
      <c r="L61" s="92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1" t="s">
        <v>105</v>
      </c>
      <c r="C62" s="107">
        <f>C55/$C$55*100</f>
        <v>100</v>
      </c>
      <c r="D62" s="165">
        <f>D55/$C$55*100</f>
        <v>-11.445783132530121</v>
      </c>
      <c r="E62" s="165">
        <f>E55/$C$55*100</f>
        <v>-25.100401606425706</v>
      </c>
      <c r="F62" s="165">
        <f>F55/$C$55*100</f>
        <v>-143.1726907630522</v>
      </c>
      <c r="G62" s="165">
        <f>G55/$C$55*100</f>
        <v>-60.040160642570285</v>
      </c>
      <c r="H62" s="107"/>
      <c r="I62" s="107"/>
      <c r="J62" s="92"/>
      <c r="K62" s="107"/>
      <c r="L62" s="92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1" t="s">
        <v>106</v>
      </c>
      <c r="C63" s="107">
        <f>C56/$C$56*100</f>
        <v>100</v>
      </c>
      <c r="D63" s="165">
        <f>D56/$C$56*100</f>
        <v>96.129032258064512</v>
      </c>
      <c r="E63" s="165">
        <f>E56/$C$56*100</f>
        <v>61.29032258064516</v>
      </c>
      <c r="F63" s="165">
        <f>F56/$C$56*100</f>
        <v>10.967741935483872</v>
      </c>
      <c r="G63" s="165">
        <f>G56/$C$56*100</f>
        <v>43.225806451612904</v>
      </c>
      <c r="H63" s="107"/>
      <c r="I63" s="107"/>
      <c r="J63" s="92"/>
      <c r="K63" s="107"/>
      <c r="L63" s="92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C64" s="107"/>
      <c r="D64" s="107"/>
      <c r="E64" s="107"/>
      <c r="F64" s="107"/>
      <c r="G64" s="107"/>
      <c r="H64" s="107"/>
      <c r="I64" s="107"/>
      <c r="J64" s="92"/>
      <c r="K64" s="107"/>
      <c r="L64" s="92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G65" s="134"/>
      <c r="H65" s="107"/>
      <c r="I65" s="107"/>
      <c r="J65" s="92"/>
      <c r="K65" s="107"/>
      <c r="L65" s="92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C66" s="107"/>
      <c r="D66" s="107"/>
      <c r="E66" s="107"/>
      <c r="F66" s="107"/>
      <c r="G66" s="107"/>
      <c r="H66" s="107"/>
      <c r="I66" s="107"/>
      <c r="J66" s="92"/>
      <c r="K66" s="107"/>
      <c r="L66" s="9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x14ac:dyDescent="0.2">
      <c r="C67" s="107"/>
      <c r="D67" s="107"/>
      <c r="E67" s="107"/>
      <c r="F67" s="107"/>
      <c r="G67" s="107"/>
    </row>
    <row r="68" spans="2:45" s="1" customFormat="1" x14ac:dyDescent="0.2"/>
    <row r="69" spans="2:45" s="1" customFormat="1" x14ac:dyDescent="0.2"/>
    <row r="70" spans="2:45" s="1" customFormat="1" x14ac:dyDescent="0.2"/>
    <row r="71" spans="2:45" s="1" customFormat="1" x14ac:dyDescent="0.2"/>
    <row r="72" spans="2:45" s="1" customFormat="1" x14ac:dyDescent="0.2"/>
    <row r="73" spans="2:45" s="1" customFormat="1" x14ac:dyDescent="0.2"/>
    <row r="74" spans="2:45" s="1" customFormat="1" x14ac:dyDescent="0.2"/>
    <row r="77" spans="2:45" x14ac:dyDescent="0.2">
      <c r="B77" s="1"/>
      <c r="C77" s="107"/>
      <c r="D77" s="144"/>
      <c r="E77" s="144"/>
      <c r="F77" s="144"/>
      <c r="G77" s="144"/>
    </row>
    <row r="78" spans="2:45" x14ac:dyDescent="0.2">
      <c r="B78" s="1"/>
      <c r="C78" s="107"/>
      <c r="D78" s="144"/>
      <c r="E78" s="144"/>
      <c r="F78" s="144"/>
      <c r="G78" s="144"/>
    </row>
  </sheetData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72AB-5CF3-404D-9CA9-50B9CCA5799A}">
  <sheetPr>
    <tabColor theme="0"/>
    <pageSetUpPr fitToPage="1"/>
  </sheetPr>
  <dimension ref="B2:AS96"/>
  <sheetViews>
    <sheetView zoomScaleNormal="100" zoomScalePageLayoutView="125" workbookViewId="0">
      <selection activeCell="H67" sqref="H67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22" width="8.75" style="35"/>
    <col min="23" max="23" width="12.25" style="35" customWidth="1"/>
    <col min="24" max="28" width="9.75" style="35" bestFit="1" customWidth="1"/>
    <col min="29" max="16384" width="8.75" style="35"/>
  </cols>
  <sheetData>
    <row r="2" spans="2:44" ht="15" customHeight="1" x14ac:dyDescent="0.2">
      <c r="B2" s="180" t="s">
        <v>121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123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23"/>
    </row>
    <row r="9" spans="2:44" ht="14.25" x14ac:dyDescent="0.2">
      <c r="B9" s="1" t="s">
        <v>41</v>
      </c>
      <c r="C9" s="8">
        <f t="shared" ref="C9:C15" si="0">G26</f>
        <v>710</v>
      </c>
      <c r="D9" s="3">
        <f t="shared" ref="D9:D15" si="1">G26-F26</f>
        <v>39</v>
      </c>
      <c r="E9" s="12">
        <f t="shared" ref="E9:E15" si="2">(G26-F26)/F26</f>
        <v>5.8122205663189271E-2</v>
      </c>
      <c r="F9" s="8">
        <f t="shared" ref="F9:F15" si="3">G48</f>
        <v>596</v>
      </c>
      <c r="G9" s="3">
        <f t="shared" ref="G9:G15" si="4">G48-F48</f>
        <v>-75</v>
      </c>
      <c r="H9" s="12">
        <f t="shared" ref="H9:H15" si="5">(G48-F48)/F48</f>
        <v>-0.11177347242921014</v>
      </c>
      <c r="I9" s="8">
        <f t="shared" ref="I9:I15" si="6">G70</f>
        <v>114</v>
      </c>
      <c r="J9" s="3">
        <f t="shared" ref="J9:J15" si="7">G70-F70</f>
        <v>114</v>
      </c>
      <c r="K9" s="124"/>
      <c r="L9" s="124"/>
      <c r="M9" s="124"/>
      <c r="N9" s="124"/>
      <c r="O9" s="3"/>
      <c r="P9" s="127"/>
      <c r="Q9" s="15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9"/>
    </row>
    <row r="10" spans="2:44" ht="14.25" x14ac:dyDescent="0.2">
      <c r="B10" s="1" t="s">
        <v>42</v>
      </c>
      <c r="C10" s="8">
        <f t="shared" si="0"/>
        <v>3399</v>
      </c>
      <c r="D10" s="3">
        <f t="shared" si="1"/>
        <v>692</v>
      </c>
      <c r="E10" s="12">
        <f t="shared" si="2"/>
        <v>0.25563354266715921</v>
      </c>
      <c r="F10" s="8">
        <f t="shared" si="3"/>
        <v>3609</v>
      </c>
      <c r="G10" s="3">
        <f t="shared" si="4"/>
        <v>776</v>
      </c>
      <c r="H10" s="12">
        <f t="shared" si="5"/>
        <v>0.27391457818566889</v>
      </c>
      <c r="I10" s="8">
        <f t="shared" si="6"/>
        <v>-210</v>
      </c>
      <c r="J10" s="3">
        <f t="shared" si="7"/>
        <v>-84</v>
      </c>
      <c r="K10" s="124"/>
      <c r="L10" s="124"/>
      <c r="M10" s="124"/>
      <c r="N10" s="124"/>
      <c r="O10" s="3"/>
      <c r="P10" s="127"/>
      <c r="Q10" s="15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9"/>
    </row>
    <row r="11" spans="2:44" ht="14.25" customHeight="1" x14ac:dyDescent="0.2">
      <c r="B11" s="1" t="s">
        <v>43</v>
      </c>
      <c r="C11" s="8">
        <f t="shared" si="0"/>
        <v>501</v>
      </c>
      <c r="D11" s="3">
        <f t="shared" si="1"/>
        <v>0</v>
      </c>
      <c r="E11" s="12">
        <f t="shared" si="2"/>
        <v>0</v>
      </c>
      <c r="F11" s="8">
        <f t="shared" si="3"/>
        <v>565</v>
      </c>
      <c r="G11" s="3">
        <f t="shared" si="4"/>
        <v>34</v>
      </c>
      <c r="H11" s="12">
        <f t="shared" si="5"/>
        <v>6.4030131826741998E-2</v>
      </c>
      <c r="I11" s="8">
        <f t="shared" si="6"/>
        <v>-64</v>
      </c>
      <c r="J11" s="3">
        <f t="shared" si="7"/>
        <v>-34</v>
      </c>
      <c r="K11" s="124"/>
      <c r="L11" s="124"/>
      <c r="M11" s="124"/>
      <c r="N11" s="124"/>
      <c r="O11" s="3"/>
      <c r="P11" s="127"/>
      <c r="Q11" s="15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9"/>
    </row>
    <row r="12" spans="2:44" ht="14.25" x14ac:dyDescent="0.2">
      <c r="B12" s="1" t="s">
        <v>44</v>
      </c>
      <c r="C12" s="8">
        <f t="shared" si="0"/>
        <v>1996</v>
      </c>
      <c r="D12" s="3">
        <f t="shared" si="1"/>
        <v>528</v>
      </c>
      <c r="E12" s="12">
        <f t="shared" si="2"/>
        <v>0.35967302452316074</v>
      </c>
      <c r="F12" s="8">
        <f t="shared" si="3"/>
        <v>2192</v>
      </c>
      <c r="G12" s="3">
        <f t="shared" si="4"/>
        <v>339</v>
      </c>
      <c r="H12" s="12">
        <f t="shared" si="5"/>
        <v>0.1829465731246627</v>
      </c>
      <c r="I12" s="8">
        <f t="shared" si="6"/>
        <v>-196</v>
      </c>
      <c r="J12" s="3">
        <f t="shared" si="7"/>
        <v>189</v>
      </c>
      <c r="K12" s="124"/>
      <c r="L12" s="124"/>
      <c r="M12" s="124"/>
      <c r="N12" s="124"/>
      <c r="O12" s="3"/>
      <c r="P12" s="127"/>
      <c r="Q12" s="15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9"/>
    </row>
    <row r="13" spans="2:44" ht="14.25" x14ac:dyDescent="0.2">
      <c r="B13" s="1" t="s">
        <v>67</v>
      </c>
      <c r="C13" s="8">
        <f t="shared" si="0"/>
        <v>1690</v>
      </c>
      <c r="D13" s="3">
        <f t="shared" si="1"/>
        <v>394</v>
      </c>
      <c r="E13" s="12">
        <f t="shared" si="2"/>
        <v>0.30401234567901236</v>
      </c>
      <c r="F13" s="8">
        <f t="shared" si="3"/>
        <v>1753</v>
      </c>
      <c r="G13" s="3">
        <f t="shared" si="4"/>
        <v>189</v>
      </c>
      <c r="H13" s="12">
        <f t="shared" si="5"/>
        <v>0.12084398976982097</v>
      </c>
      <c r="I13" s="8">
        <f t="shared" si="6"/>
        <v>-63</v>
      </c>
      <c r="J13" s="3">
        <f t="shared" si="7"/>
        <v>205</v>
      </c>
      <c r="K13" s="124"/>
      <c r="L13" s="124"/>
      <c r="M13" s="124"/>
      <c r="N13" s="12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23"/>
    </row>
    <row r="14" spans="2:44" ht="14.25" x14ac:dyDescent="0.2">
      <c r="B14" s="1" t="s">
        <v>45</v>
      </c>
      <c r="C14" s="8">
        <f t="shared" si="0"/>
        <v>1515</v>
      </c>
      <c r="D14" s="3">
        <f t="shared" si="1"/>
        <v>428</v>
      </c>
      <c r="E14" s="12">
        <f t="shared" si="2"/>
        <v>0.39374425022999082</v>
      </c>
      <c r="F14" s="8">
        <f t="shared" si="3"/>
        <v>1354</v>
      </c>
      <c r="G14" s="3">
        <f t="shared" si="4"/>
        <v>333</v>
      </c>
      <c r="H14" s="12">
        <f t="shared" si="5"/>
        <v>0.32615083251714005</v>
      </c>
      <c r="I14" s="8">
        <f t="shared" si="6"/>
        <v>161</v>
      </c>
      <c r="J14" s="3">
        <f t="shared" si="7"/>
        <v>95</v>
      </c>
      <c r="K14" s="124"/>
      <c r="L14" s="124"/>
      <c r="M14" s="124"/>
      <c r="N14" s="12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23"/>
    </row>
    <row r="15" spans="2:44" ht="24.95" customHeight="1" x14ac:dyDescent="0.2">
      <c r="B15" s="129" t="s">
        <v>87</v>
      </c>
      <c r="C15" s="9">
        <f t="shared" si="0"/>
        <v>9811</v>
      </c>
      <c r="D15" s="3">
        <f t="shared" si="1"/>
        <v>2081</v>
      </c>
      <c r="E15" s="12">
        <f t="shared" si="2"/>
        <v>0.26921086675291073</v>
      </c>
      <c r="F15" s="8">
        <f t="shared" si="3"/>
        <v>10069</v>
      </c>
      <c r="G15" s="3">
        <f t="shared" si="4"/>
        <v>1596</v>
      </c>
      <c r="H15" s="12">
        <f t="shared" si="5"/>
        <v>0.18836303552460756</v>
      </c>
      <c r="I15" s="8">
        <f t="shared" si="6"/>
        <v>-258</v>
      </c>
      <c r="J15" s="3">
        <f t="shared" si="7"/>
        <v>485</v>
      </c>
      <c r="K15" s="124"/>
      <c r="L15" s="124"/>
      <c r="M15" s="124"/>
      <c r="N15" s="12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23"/>
    </row>
    <row r="16" spans="2:44" ht="24.95" customHeight="1" x14ac:dyDescent="0.2">
      <c r="B16" s="130" t="s">
        <v>173</v>
      </c>
      <c r="C16" s="46"/>
      <c r="D16" s="46"/>
      <c r="E16" s="46"/>
      <c r="F16" s="46"/>
      <c r="G16" s="46"/>
      <c r="H16" s="46"/>
      <c r="I16" s="46"/>
      <c r="J16" s="46"/>
      <c r="K16" s="124"/>
      <c r="L16" s="124"/>
      <c r="M16" s="124"/>
      <c r="N16" s="124"/>
      <c r="W16" s="164"/>
      <c r="X16" s="164"/>
      <c r="Y16" s="164"/>
      <c r="Z16" s="164"/>
      <c r="AA16" s="164"/>
      <c r="AB16" s="164"/>
      <c r="AC16" s="164"/>
      <c r="AD16" s="164"/>
      <c r="AE16" s="164"/>
      <c r="AF16" s="123"/>
    </row>
    <row r="17" spans="2:32" ht="14.25" x14ac:dyDescent="0.2">
      <c r="B17" s="131"/>
      <c r="K17" s="124"/>
      <c r="L17" s="124"/>
      <c r="M17" s="124"/>
      <c r="N17" s="124"/>
      <c r="AC17" s="19"/>
      <c r="AD17" s="123"/>
      <c r="AE17" s="122"/>
      <c r="AF17" s="123"/>
    </row>
    <row r="18" spans="2:32" ht="14.25" x14ac:dyDescent="0.2">
      <c r="B18" s="131"/>
      <c r="K18" s="124"/>
      <c r="L18" s="124"/>
      <c r="M18" s="124"/>
      <c r="N18" s="124"/>
      <c r="AC18" s="19"/>
      <c r="AD18" s="123"/>
      <c r="AE18" s="122"/>
      <c r="AF18" s="123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23"/>
      <c r="AE19" s="123"/>
      <c r="AF19" s="123"/>
    </row>
    <row r="20" spans="2:32" ht="14.25" x14ac:dyDescent="0.2">
      <c r="B20" s="180" t="s">
        <v>122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V20" s="1"/>
      <c r="W20" s="1"/>
      <c r="X20" s="1"/>
      <c r="Y20" s="1"/>
      <c r="Z20" s="1"/>
      <c r="AA20" s="1"/>
      <c r="AB20" s="1"/>
      <c r="AC20" s="1"/>
      <c r="AD20" s="123"/>
      <c r="AE20" s="123"/>
      <c r="AF20" s="128"/>
    </row>
    <row r="21" spans="2:32" ht="14.25" x14ac:dyDescent="0.2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V21" s="1"/>
      <c r="W21" s="1"/>
      <c r="X21" s="1"/>
      <c r="Y21" s="1"/>
      <c r="Z21" s="1"/>
      <c r="AA21" s="1"/>
      <c r="AB21" s="1"/>
      <c r="AC21" s="1"/>
      <c r="AD21" s="123"/>
      <c r="AE21" s="123"/>
      <c r="AF21" s="123"/>
    </row>
    <row r="22" spans="2:32" ht="14.25" x14ac:dyDescent="0.2"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V22" s="1"/>
      <c r="W22" s="1"/>
      <c r="X22" s="1"/>
      <c r="Y22" s="1"/>
      <c r="Z22" s="1"/>
      <c r="AA22" s="1"/>
      <c r="AB22" s="1"/>
      <c r="AC22" s="1"/>
      <c r="AD22" s="123"/>
      <c r="AE22" s="123"/>
      <c r="AF22" s="123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24.95" customHeight="1" x14ac:dyDescent="0.2">
      <c r="B24" s="39" t="s">
        <v>124</v>
      </c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3"/>
    </row>
    <row r="25" spans="2:32" ht="25.5" x14ac:dyDescent="0.2">
      <c r="B25" s="42" t="s">
        <v>88</v>
      </c>
      <c r="C25" s="48">
        <v>2017</v>
      </c>
      <c r="D25" s="48">
        <v>2018</v>
      </c>
      <c r="E25" s="48">
        <v>2019</v>
      </c>
      <c r="F25" s="49">
        <v>2020</v>
      </c>
      <c r="G25" s="49">
        <v>2021</v>
      </c>
      <c r="H25" s="44" t="s">
        <v>71</v>
      </c>
      <c r="I25" s="44" t="s">
        <v>72</v>
      </c>
      <c r="K25" s="124"/>
      <c r="L25" s="132"/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ht="14.25" x14ac:dyDescent="0.2">
      <c r="B26" s="1" t="s">
        <v>41</v>
      </c>
      <c r="C26" s="3">
        <f>'[2]3. Delegazioni'!C9</f>
        <v>754</v>
      </c>
      <c r="D26" s="3">
        <f>'[2]3. Delegazioni'!D9</f>
        <v>823</v>
      </c>
      <c r="E26" s="3">
        <f>'[2]3. Delegazioni'!E9</f>
        <v>968</v>
      </c>
      <c r="F26" s="3">
        <f>'[2]3. Delegazioni'!F9</f>
        <v>671</v>
      </c>
      <c r="G26" s="3">
        <f>'[2]3. Delegazioni'!G9</f>
        <v>710</v>
      </c>
      <c r="H26" s="3">
        <f>G26-C26</f>
        <v>-44</v>
      </c>
      <c r="I26" s="12">
        <f>(G26-C26)/C26</f>
        <v>-5.8355437665782495E-2</v>
      </c>
      <c r="V26" s="1"/>
      <c r="W26" s="1"/>
      <c r="X26" s="1"/>
      <c r="Y26" s="1"/>
      <c r="Z26" s="1"/>
      <c r="AA26" s="1"/>
      <c r="AB26" s="1"/>
      <c r="AC26" s="1"/>
      <c r="AD26" s="123"/>
      <c r="AE26" s="123"/>
      <c r="AF26" s="123"/>
    </row>
    <row r="27" spans="2:32" x14ac:dyDescent="0.2">
      <c r="B27" s="1" t="s">
        <v>42</v>
      </c>
      <c r="C27" s="3">
        <f>'[2]3. Delegazioni'!C10</f>
        <v>5164</v>
      </c>
      <c r="D27" s="3">
        <f>'[2]3. Delegazioni'!D10</f>
        <v>3957</v>
      </c>
      <c r="E27" s="3">
        <f>'[2]3. Delegazioni'!E10</f>
        <v>4205</v>
      </c>
      <c r="F27" s="3">
        <f>'[2]3. Delegazioni'!F10</f>
        <v>2707</v>
      </c>
      <c r="G27" s="3">
        <f>'[2]3. Delegazioni'!G10</f>
        <v>3399</v>
      </c>
      <c r="H27" s="3">
        <f>G27-C27</f>
        <v>-1765</v>
      </c>
      <c r="I27" s="12">
        <f>(G27-C27)/C27</f>
        <v>-0.34178931061192874</v>
      </c>
      <c r="V27" s="1"/>
      <c r="W27" s="1"/>
      <c r="X27" s="1"/>
      <c r="Y27" s="1"/>
      <c r="Z27" s="1"/>
      <c r="AA27" s="1"/>
      <c r="AB27" s="1"/>
      <c r="AC27" s="1"/>
    </row>
    <row r="28" spans="2:32" x14ac:dyDescent="0.2">
      <c r="B28" s="1" t="s">
        <v>43</v>
      </c>
      <c r="C28" s="3">
        <f>'[2]3. Delegazioni'!C11</f>
        <v>947</v>
      </c>
      <c r="D28" s="3">
        <f>'[2]3. Delegazioni'!D11</f>
        <v>791</v>
      </c>
      <c r="E28" s="3">
        <f>'[2]3. Delegazioni'!E11</f>
        <v>757</v>
      </c>
      <c r="F28" s="3">
        <f>'[2]3. Delegazioni'!F11</f>
        <v>501</v>
      </c>
      <c r="G28" s="3">
        <f>'[2]3. Delegazioni'!G11</f>
        <v>501</v>
      </c>
      <c r="H28" s="3">
        <f>G28-C28</f>
        <v>-446</v>
      </c>
      <c r="I28" s="12">
        <f>(G28-C28)/C28</f>
        <v>-0.470960929250264</v>
      </c>
      <c r="V28" s="1"/>
      <c r="W28" s="1"/>
      <c r="X28" s="1"/>
      <c r="Y28" s="1"/>
      <c r="Z28" s="1"/>
      <c r="AA28" s="1"/>
      <c r="AB28" s="1"/>
      <c r="AC28" s="1"/>
    </row>
    <row r="29" spans="2:32" x14ac:dyDescent="0.2">
      <c r="B29" s="1" t="s">
        <v>44</v>
      </c>
      <c r="C29" s="3">
        <f>'[2]3. Delegazioni'!C12</f>
        <v>4659</v>
      </c>
      <c r="D29" s="3">
        <f>'[2]3. Delegazioni'!D12</f>
        <v>3090</v>
      </c>
      <c r="E29" s="3">
        <f>'[2]3. Delegazioni'!E12</f>
        <v>2696</v>
      </c>
      <c r="F29" s="3">
        <f>'[2]3. Delegazioni'!F12</f>
        <v>1468</v>
      </c>
      <c r="G29" s="3">
        <f>'[2]3. Delegazioni'!G12</f>
        <v>1996</v>
      </c>
      <c r="H29" s="3">
        <f t="shared" ref="H29:H31" si="8">G29-C29</f>
        <v>-2663</v>
      </c>
      <c r="I29" s="12">
        <f t="shared" ref="I29:I31" si="9">(G29-C29)/C29</f>
        <v>-0.57158188452457603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1" t="s">
        <v>67</v>
      </c>
      <c r="C30" s="3">
        <f>'[2]3. Delegazioni'!C13</f>
        <v>2286</v>
      </c>
      <c r="D30" s="3">
        <f>'[2]3. Delegazioni'!D13</f>
        <v>2083</v>
      </c>
      <c r="E30" s="3">
        <f>'[2]3. Delegazioni'!E13</f>
        <v>1822</v>
      </c>
      <c r="F30" s="3">
        <f>'[2]3. Delegazioni'!F13</f>
        <v>1296</v>
      </c>
      <c r="G30" s="3">
        <f>'[2]3. Delegazioni'!G13</f>
        <v>1690</v>
      </c>
      <c r="H30" s="3">
        <f t="shared" si="8"/>
        <v>-596</v>
      </c>
      <c r="I30" s="12">
        <f t="shared" si="9"/>
        <v>-0.26071741032370954</v>
      </c>
      <c r="V30" s="1"/>
      <c r="W30" s="1"/>
      <c r="X30" s="1"/>
      <c r="Y30" s="1"/>
      <c r="Z30" s="1"/>
      <c r="AA30" s="1"/>
      <c r="AB30" s="1"/>
      <c r="AC30" s="1"/>
    </row>
    <row r="31" spans="2:32" x14ac:dyDescent="0.2">
      <c r="B31" s="1" t="s">
        <v>45</v>
      </c>
      <c r="C31" s="3">
        <f>'[2]3. Delegazioni'!C14</f>
        <v>1275</v>
      </c>
      <c r="D31" s="3">
        <f>'[2]3. Delegazioni'!D14</f>
        <v>1428</v>
      </c>
      <c r="E31" s="3">
        <f>'[2]3. Delegazioni'!E14</f>
        <v>1494</v>
      </c>
      <c r="F31" s="3">
        <f>'[2]3. Delegazioni'!F14</f>
        <v>1087</v>
      </c>
      <c r="G31" s="3">
        <f>'[2]3. Delegazioni'!G14</f>
        <v>1515</v>
      </c>
      <c r="H31" s="3">
        <f t="shared" si="8"/>
        <v>240</v>
      </c>
      <c r="I31" s="12">
        <f t="shared" si="9"/>
        <v>0.18823529411764706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52" t="s">
        <v>31</v>
      </c>
      <c r="C32" s="9">
        <f>SUM(C26:C31)</f>
        <v>15085</v>
      </c>
      <c r="D32" s="9">
        <f>SUM(D26:D31)</f>
        <v>12172</v>
      </c>
      <c r="E32" s="9">
        <f>SUM(E26:E31)</f>
        <v>11942</v>
      </c>
      <c r="F32" s="9">
        <f>SUM(F26:F31)</f>
        <v>7730</v>
      </c>
      <c r="G32" s="9">
        <f>SUM(G26:G31)</f>
        <v>9811</v>
      </c>
      <c r="H32" s="9">
        <f>G32-C32</f>
        <v>-5274</v>
      </c>
      <c r="I32" s="53">
        <f>(G32-C32)/C32</f>
        <v>-0.34961882664898908</v>
      </c>
      <c r="V32" s="1"/>
      <c r="W32" s="1"/>
      <c r="X32" s="1"/>
      <c r="Y32" s="1"/>
      <c r="Z32" s="1"/>
      <c r="AA32" s="1"/>
      <c r="AB32" s="1"/>
      <c r="AC32" s="1"/>
    </row>
    <row r="33" spans="2:45" s="1" customFormat="1" ht="24.95" customHeight="1" x14ac:dyDescent="0.2">
      <c r="B33" s="130" t="s">
        <v>174</v>
      </c>
      <c r="C33" s="133"/>
      <c r="D33" s="133"/>
      <c r="E33" s="133"/>
      <c r="F33" s="133"/>
      <c r="G33" s="133"/>
      <c r="H33" s="133"/>
      <c r="I33" s="133"/>
      <c r="J33" s="105"/>
      <c r="K33" s="107"/>
      <c r="L33" s="92"/>
    </row>
    <row r="34" spans="2:45" s="1" customFormat="1" x14ac:dyDescent="0.2">
      <c r="B34" s="90"/>
      <c r="C34" s="106"/>
      <c r="D34" s="106"/>
      <c r="E34" s="106"/>
      <c r="F34" s="106"/>
      <c r="G34" s="106"/>
      <c r="H34" s="106"/>
      <c r="I34" s="107"/>
      <c r="J34" s="92"/>
      <c r="K34" s="107"/>
      <c r="L34" s="92"/>
    </row>
    <row r="35" spans="2:45" s="1" customFormat="1" x14ac:dyDescent="0.2">
      <c r="B35" s="90"/>
      <c r="C35" s="90">
        <v>2017</v>
      </c>
      <c r="D35" s="90">
        <v>2018</v>
      </c>
      <c r="E35" s="90">
        <v>2019</v>
      </c>
      <c r="F35" s="90">
        <v>2020</v>
      </c>
      <c r="G35" s="167">
        <v>2021</v>
      </c>
      <c r="H35" s="167"/>
      <c r="I35" s="107"/>
      <c r="J35" s="92"/>
      <c r="K35" s="107"/>
      <c r="L35" s="92"/>
    </row>
    <row r="36" spans="2:45" s="1" customFormat="1" x14ac:dyDescent="0.2">
      <c r="B36" s="90" t="s">
        <v>41</v>
      </c>
      <c r="C36" s="91">
        <f>C26/$C$26*100</f>
        <v>100</v>
      </c>
      <c r="D36" s="91">
        <f>D26/$C$26*100</f>
        <v>109.15119363395225</v>
      </c>
      <c r="E36" s="91">
        <f>E26/$C$26*100</f>
        <v>128.38196286472149</v>
      </c>
      <c r="F36" s="91">
        <f>F26/$C$26*100</f>
        <v>88.992042440318301</v>
      </c>
      <c r="G36" s="91">
        <f>G26/$C$26*100</f>
        <v>94.16445623342176</v>
      </c>
      <c r="H36" s="91"/>
      <c r="I36" s="107"/>
      <c r="J36" s="92"/>
      <c r="K36" s="107"/>
      <c r="L36" s="92"/>
    </row>
    <row r="37" spans="2:45" s="1" customFormat="1" x14ac:dyDescent="0.2">
      <c r="B37" s="90" t="s">
        <v>42</v>
      </c>
      <c r="C37" s="91">
        <f>C27/$C$27*100</f>
        <v>100</v>
      </c>
      <c r="D37" s="91">
        <f>D27/$C$27*100</f>
        <v>76.626646010844297</v>
      </c>
      <c r="E37" s="91">
        <f>E27/$C$27*100</f>
        <v>81.4291247095275</v>
      </c>
      <c r="F37" s="91">
        <f>F27/$C$27*100</f>
        <v>52.420604182804034</v>
      </c>
      <c r="G37" s="91">
        <f>G27/$C$27*100</f>
        <v>65.82106893880713</v>
      </c>
      <c r="H37" s="91"/>
      <c r="I37" s="107"/>
      <c r="J37" s="92"/>
      <c r="K37" s="107"/>
      <c r="L37" s="92"/>
    </row>
    <row r="38" spans="2:45" s="1" customFormat="1" x14ac:dyDescent="0.2">
      <c r="B38" s="90" t="s">
        <v>43</v>
      </c>
      <c r="C38" s="91">
        <f>C28/$C$28*100</f>
        <v>100</v>
      </c>
      <c r="D38" s="91">
        <f>D28/$C$28*100</f>
        <v>83.526927138331573</v>
      </c>
      <c r="E38" s="91">
        <f>E28/$C$28*100</f>
        <v>79.936642027455122</v>
      </c>
      <c r="F38" s="91">
        <f>F28/$C$28*100</f>
        <v>52.903907074973603</v>
      </c>
      <c r="G38" s="91">
        <f>G28/$C$28*100</f>
        <v>52.903907074973603</v>
      </c>
      <c r="H38" s="91"/>
      <c r="I38" s="107"/>
      <c r="J38" s="92"/>
      <c r="K38" s="107"/>
      <c r="L38" s="92"/>
    </row>
    <row r="39" spans="2:45" s="1" customFormat="1" x14ac:dyDescent="0.2">
      <c r="B39" s="90" t="s">
        <v>44</v>
      </c>
      <c r="C39" s="91">
        <f>C29/$C$29*100</f>
        <v>100</v>
      </c>
      <c r="D39" s="91">
        <f>D29/$C$29*100</f>
        <v>66.323245331616235</v>
      </c>
      <c r="E39" s="91">
        <f>E29/$C$29*100</f>
        <v>57.866494955999137</v>
      </c>
      <c r="F39" s="91">
        <f>F29/$C$29*100</f>
        <v>31.508907490877867</v>
      </c>
      <c r="G39" s="91">
        <f>G29/$C$29*100</f>
        <v>42.841811547542392</v>
      </c>
      <c r="H39" s="91"/>
      <c r="I39" s="107"/>
      <c r="J39" s="92"/>
      <c r="K39" s="107"/>
      <c r="L39" s="92"/>
    </row>
    <row r="40" spans="2:45" s="1" customFormat="1" x14ac:dyDescent="0.2">
      <c r="B40" s="90" t="s">
        <v>67</v>
      </c>
      <c r="C40" s="91">
        <f>C30/$C$30*100</f>
        <v>100</v>
      </c>
      <c r="D40" s="91">
        <f>D30/$C$30*100</f>
        <v>91.119860017497814</v>
      </c>
      <c r="E40" s="91">
        <f>E30/$C$30*100</f>
        <v>79.70253718285214</v>
      </c>
      <c r="F40" s="91">
        <f>F30/$C$30*100</f>
        <v>56.69291338582677</v>
      </c>
      <c r="G40" s="91">
        <f>G30/$C$30*100</f>
        <v>73.928258967629048</v>
      </c>
      <c r="H40" s="91"/>
      <c r="I40" s="107"/>
      <c r="J40" s="92"/>
      <c r="K40" s="107"/>
      <c r="L40" s="92"/>
    </row>
    <row r="41" spans="2:45" s="1" customFormat="1" x14ac:dyDescent="0.2">
      <c r="B41" s="90" t="s">
        <v>45</v>
      </c>
      <c r="C41" s="91">
        <f>C31/$C$31*100</f>
        <v>100</v>
      </c>
      <c r="D41" s="91">
        <f>D31/$C$31*100</f>
        <v>112.00000000000001</v>
      </c>
      <c r="E41" s="91">
        <f>E31/$C$31*100</f>
        <v>117.1764705882353</v>
      </c>
      <c r="F41" s="91">
        <f>F31/$C$31*100</f>
        <v>85.254901960784309</v>
      </c>
      <c r="G41" s="91">
        <f>G31/$C$31*100</f>
        <v>118.82352941176471</v>
      </c>
      <c r="H41" s="91"/>
      <c r="I41" s="107"/>
      <c r="J41" s="92"/>
      <c r="K41" s="107"/>
      <c r="L41" s="92"/>
    </row>
    <row r="42" spans="2:45" s="1" customFormat="1" x14ac:dyDescent="0.2">
      <c r="B42" s="90"/>
      <c r="C42" s="91"/>
      <c r="D42" s="91"/>
      <c r="E42" s="91"/>
      <c r="F42" s="91"/>
      <c r="G42" s="91"/>
      <c r="H42" s="91"/>
      <c r="I42" s="107"/>
      <c r="J42" s="92"/>
      <c r="K42" s="107"/>
      <c r="L42" s="92"/>
    </row>
    <row r="43" spans="2:45" s="1" customFormat="1" x14ac:dyDescent="0.2">
      <c r="C43" s="107"/>
      <c r="D43" s="107"/>
      <c r="E43" s="107"/>
      <c r="F43" s="107"/>
      <c r="G43" s="107"/>
      <c r="H43" s="107"/>
      <c r="I43" s="107"/>
      <c r="J43" s="92"/>
      <c r="K43" s="107"/>
      <c r="L43" s="92"/>
    </row>
    <row r="44" spans="2:45" s="1" customFormat="1" x14ac:dyDescent="0.2">
      <c r="B44" s="10"/>
      <c r="C44" s="92"/>
      <c r="D44" s="92"/>
      <c r="E44" s="92"/>
      <c r="F44" s="92"/>
      <c r="G44" s="92"/>
      <c r="H44" s="92"/>
      <c r="I44" s="107"/>
      <c r="J44" s="92"/>
      <c r="K44" s="107"/>
      <c r="L44" s="92"/>
    </row>
    <row r="45" spans="2:45" s="1" customFormat="1" x14ac:dyDescent="0.2"/>
    <row r="46" spans="2:45" s="1" customFormat="1" ht="24.95" customHeight="1" x14ac:dyDescent="0.2">
      <c r="B46" s="101" t="s">
        <v>125</v>
      </c>
      <c r="V46" s="135"/>
      <c r="W46" s="135"/>
      <c r="X46" s="135"/>
      <c r="Y46" s="135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</row>
    <row r="47" spans="2:45" s="1" customFormat="1" ht="25.5" x14ac:dyDescent="0.2">
      <c r="B47" s="2" t="s">
        <v>89</v>
      </c>
      <c r="C47" s="137">
        <v>2017</v>
      </c>
      <c r="D47" s="137">
        <v>2018</v>
      </c>
      <c r="E47" s="137">
        <v>2019</v>
      </c>
      <c r="F47" s="138">
        <v>2020</v>
      </c>
      <c r="G47" s="49">
        <v>2021</v>
      </c>
      <c r="H47" s="139" t="s">
        <v>71</v>
      </c>
      <c r="I47" s="139" t="s">
        <v>72</v>
      </c>
      <c r="K47" s="140"/>
      <c r="L47" s="141"/>
      <c r="V47" s="135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</row>
    <row r="48" spans="2:45" s="1" customFormat="1" x14ac:dyDescent="0.2">
      <c r="B48" s="1" t="s">
        <v>41</v>
      </c>
      <c r="C48" s="107">
        <f>'[2]3. Delegazioni'!C18</f>
        <v>717</v>
      </c>
      <c r="D48" s="107">
        <f>'[2]3. Delegazioni'!D18</f>
        <v>535</v>
      </c>
      <c r="E48" s="107">
        <f>'[2]3. Delegazioni'!E18</f>
        <v>929</v>
      </c>
      <c r="F48" s="107">
        <f>'[2]3. Delegazioni'!F18</f>
        <v>671</v>
      </c>
      <c r="G48" s="107">
        <f>'[2]3. Delegazioni'!G18</f>
        <v>596</v>
      </c>
      <c r="H48" s="107">
        <f>G48-C48</f>
        <v>-121</v>
      </c>
      <c r="I48" s="92">
        <f>(G48-C48)/C48</f>
        <v>-0.16875871687587168</v>
      </c>
      <c r="J48" s="107"/>
      <c r="K48" s="142"/>
    </row>
    <row r="49" spans="2:45" s="1" customFormat="1" x14ac:dyDescent="0.2">
      <c r="B49" s="1" t="s">
        <v>42</v>
      </c>
      <c r="C49" s="107">
        <f>'[2]3. Delegazioni'!C19</f>
        <v>4823</v>
      </c>
      <c r="D49" s="107">
        <f>'[2]3. Delegazioni'!D19</f>
        <v>3995</v>
      </c>
      <c r="E49" s="107">
        <f>'[2]3. Delegazioni'!E19</f>
        <v>4090</v>
      </c>
      <c r="F49" s="107">
        <f>'[2]3. Delegazioni'!F19</f>
        <v>2833</v>
      </c>
      <c r="G49" s="107">
        <f>'[2]3. Delegazioni'!G19</f>
        <v>3609</v>
      </c>
      <c r="H49" s="107">
        <f>G49-C49</f>
        <v>-1214</v>
      </c>
      <c r="I49" s="92">
        <f>(G49-C49)/C49</f>
        <v>-0.25171055359734607</v>
      </c>
      <c r="J49" s="107"/>
      <c r="K49" s="142"/>
    </row>
    <row r="50" spans="2:45" s="1" customFormat="1" x14ac:dyDescent="0.2">
      <c r="B50" s="1" t="s">
        <v>43</v>
      </c>
      <c r="C50" s="107">
        <f>'[2]3. Delegazioni'!C20</f>
        <v>893</v>
      </c>
      <c r="D50" s="107">
        <f>'[2]3. Delegazioni'!D20</f>
        <v>821</v>
      </c>
      <c r="E50" s="107">
        <f>'[2]3. Delegazioni'!E20</f>
        <v>808</v>
      </c>
      <c r="F50" s="107">
        <f>'[2]3. Delegazioni'!F20</f>
        <v>531</v>
      </c>
      <c r="G50" s="107">
        <f>'[2]3. Delegazioni'!G20</f>
        <v>565</v>
      </c>
      <c r="H50" s="107">
        <f>G50-C50</f>
        <v>-328</v>
      </c>
      <c r="I50" s="92">
        <f>(G50-C50)/C50</f>
        <v>-0.36730123180291152</v>
      </c>
      <c r="J50" s="107"/>
      <c r="K50" s="142"/>
    </row>
    <row r="51" spans="2:45" s="1" customFormat="1" x14ac:dyDescent="0.2">
      <c r="B51" s="1" t="s">
        <v>44</v>
      </c>
      <c r="C51" s="107">
        <f>'[2]3. Delegazioni'!C21</f>
        <v>4591</v>
      </c>
      <c r="D51" s="107">
        <f>'[2]3. Delegazioni'!D21</f>
        <v>3193</v>
      </c>
      <c r="E51" s="107">
        <f>'[2]3. Delegazioni'!E21</f>
        <v>2908</v>
      </c>
      <c r="F51" s="107">
        <f>'[2]3. Delegazioni'!F21</f>
        <v>1853</v>
      </c>
      <c r="G51" s="107">
        <f>'[2]3. Delegazioni'!G21</f>
        <v>2192</v>
      </c>
      <c r="H51" s="3">
        <f t="shared" ref="H51:H52" si="10">G51-C51</f>
        <v>-2399</v>
      </c>
      <c r="I51" s="92">
        <f t="shared" ref="I51:I53" si="11">(G51-C51)/C51</f>
        <v>-0.52254410803746465</v>
      </c>
      <c r="J51" s="107"/>
      <c r="K51" s="142"/>
    </row>
    <row r="52" spans="2:45" s="1" customFormat="1" x14ac:dyDescent="0.2">
      <c r="B52" s="1" t="s">
        <v>67</v>
      </c>
      <c r="C52" s="107">
        <f>'[2]3. Delegazioni'!C22</f>
        <v>2132</v>
      </c>
      <c r="D52" s="107">
        <f>'[2]3. Delegazioni'!D22</f>
        <v>2114</v>
      </c>
      <c r="E52" s="107">
        <f>'[2]3. Delegazioni'!E22</f>
        <v>1892</v>
      </c>
      <c r="F52" s="107">
        <f>'[2]3. Delegazioni'!F22</f>
        <v>1564</v>
      </c>
      <c r="G52" s="107">
        <f>'[2]3. Delegazioni'!G22</f>
        <v>1753</v>
      </c>
      <c r="H52" s="3">
        <f t="shared" si="10"/>
        <v>-379</v>
      </c>
      <c r="I52" s="92">
        <f t="shared" si="11"/>
        <v>-0.17776735459662288</v>
      </c>
      <c r="J52" s="107"/>
      <c r="K52" s="142"/>
    </row>
    <row r="53" spans="2:45" s="1" customFormat="1" x14ac:dyDescent="0.2">
      <c r="B53" s="1" t="s">
        <v>45</v>
      </c>
      <c r="C53" s="107">
        <f>'[2]3. Delegazioni'!C23</f>
        <v>1206</v>
      </c>
      <c r="D53" s="107">
        <f>'[2]3. Delegazioni'!D23</f>
        <v>1382</v>
      </c>
      <c r="E53" s="107">
        <f>'[2]3. Delegazioni'!E23</f>
        <v>1388</v>
      </c>
      <c r="F53" s="107">
        <f>'[2]3. Delegazioni'!F23</f>
        <v>1021</v>
      </c>
      <c r="G53" s="107">
        <f>'[2]3. Delegazioni'!G23</f>
        <v>1354</v>
      </c>
      <c r="H53" s="107">
        <v>-1575</v>
      </c>
      <c r="I53" s="92">
        <f t="shared" si="11"/>
        <v>0.12271973466003316</v>
      </c>
      <c r="J53" s="107"/>
      <c r="K53" s="142"/>
    </row>
    <row r="54" spans="2:45" s="1" customFormat="1" ht="14.25" x14ac:dyDescent="0.2">
      <c r="B54" s="102" t="s">
        <v>31</v>
      </c>
      <c r="C54" s="103">
        <f>SUM(C48:C53)</f>
        <v>14362</v>
      </c>
      <c r="D54" s="103">
        <f>SUM(D48:D53)</f>
        <v>12040</v>
      </c>
      <c r="E54" s="103">
        <f>SUM(E48:E53)</f>
        <v>12015</v>
      </c>
      <c r="F54" s="103">
        <f>SUM(F48:F53)</f>
        <v>8473</v>
      </c>
      <c r="G54" s="103">
        <f>SUM(G48:G53)</f>
        <v>10069</v>
      </c>
      <c r="H54" s="103">
        <f>G54-C54</f>
        <v>-4293</v>
      </c>
      <c r="I54" s="104">
        <f>(G54-C54)/C54</f>
        <v>-0.298913800306364</v>
      </c>
      <c r="J54" s="107"/>
      <c r="K54" s="142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24.95" customHeight="1" x14ac:dyDescent="0.2">
      <c r="B55" s="130" t="s">
        <v>174</v>
      </c>
      <c r="C55" s="133"/>
      <c r="D55" s="133"/>
      <c r="E55" s="133"/>
      <c r="F55" s="133"/>
      <c r="G55" s="133"/>
      <c r="H55" s="133"/>
      <c r="I55" s="133"/>
      <c r="J55" s="105"/>
      <c r="K55" s="107"/>
      <c r="L55" s="92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ht="14.25" x14ac:dyDescent="0.2">
      <c r="C56" s="107"/>
      <c r="D56" s="107"/>
      <c r="E56" s="107"/>
      <c r="F56" s="107"/>
      <c r="G56" s="107"/>
      <c r="H56" s="107"/>
      <c r="I56" s="107"/>
      <c r="J56" s="92"/>
      <c r="K56" s="107"/>
      <c r="L56" s="92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</row>
    <row r="57" spans="2:45" s="1" customFormat="1" ht="14.25" x14ac:dyDescent="0.2">
      <c r="B57" s="90"/>
      <c r="C57" s="90">
        <v>2017</v>
      </c>
      <c r="D57" s="90">
        <v>2018</v>
      </c>
      <c r="E57" s="90">
        <v>2019</v>
      </c>
      <c r="F57" s="90">
        <v>2020</v>
      </c>
      <c r="G57" s="167">
        <v>2021</v>
      </c>
      <c r="H57" s="167"/>
      <c r="I57" s="107"/>
      <c r="J57" s="92"/>
      <c r="K57" s="107"/>
      <c r="L57" s="92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14.25" x14ac:dyDescent="0.2">
      <c r="B58" s="90" t="s">
        <v>41</v>
      </c>
      <c r="C58" s="91">
        <f>C48/$C$48*100</f>
        <v>100</v>
      </c>
      <c r="D58" s="91">
        <f>D48/$C$48*100</f>
        <v>74.616457461645751</v>
      </c>
      <c r="E58" s="91">
        <f>E48/$C$48*100</f>
        <v>129.5676429567643</v>
      </c>
      <c r="F58" s="91">
        <f>F48/$C$48*100</f>
        <v>93.584379358437943</v>
      </c>
      <c r="G58" s="91">
        <f>G48/$C$48*100</f>
        <v>83.124128312412822</v>
      </c>
      <c r="H58" s="91"/>
      <c r="I58" s="107"/>
      <c r="J58" s="92"/>
      <c r="K58" s="107"/>
      <c r="L58" s="92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B59" s="90" t="s">
        <v>42</v>
      </c>
      <c r="C59" s="91">
        <f>C49/$C$49*100</f>
        <v>100</v>
      </c>
      <c r="D59" s="91">
        <f>D49/$C$49*100</f>
        <v>82.832262077545096</v>
      </c>
      <c r="E59" s="91">
        <f>E49/$C$49*100</f>
        <v>84.801990462367812</v>
      </c>
      <c r="F59" s="91">
        <f>F49/$C$49*100</f>
        <v>58.739373833713458</v>
      </c>
      <c r="G59" s="91">
        <f>G49/$C$49*100</f>
        <v>74.828944640265391</v>
      </c>
      <c r="H59" s="91"/>
      <c r="I59" s="107"/>
      <c r="J59" s="92"/>
      <c r="K59" s="107"/>
      <c r="L59" s="92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B60" s="90" t="s">
        <v>43</v>
      </c>
      <c r="C60" s="91">
        <f>C50/$C$50*100</f>
        <v>100</v>
      </c>
      <c r="D60" s="91">
        <f>D50/$C$50*100</f>
        <v>91.937290033594621</v>
      </c>
      <c r="E60" s="91">
        <f>E50/$C$50*100</f>
        <v>90.481522956326984</v>
      </c>
      <c r="F60" s="91">
        <f>F50/$C$50*100</f>
        <v>59.462486002239643</v>
      </c>
      <c r="G60" s="91">
        <f>G50/$C$50*100</f>
        <v>63.269876819708848</v>
      </c>
      <c r="H60" s="91"/>
      <c r="I60" s="107"/>
      <c r="J60" s="92"/>
      <c r="K60" s="107"/>
      <c r="L60" s="92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90" t="s">
        <v>44</v>
      </c>
      <c r="C61" s="91">
        <f>C51/$C$51*100</f>
        <v>100</v>
      </c>
      <c r="D61" s="91">
        <f>D51/$C$51*100</f>
        <v>69.549117839250712</v>
      </c>
      <c r="E61" s="91">
        <f>E51/$C$51*100</f>
        <v>63.341319973861907</v>
      </c>
      <c r="F61" s="91">
        <f>F51/$C$51*100</f>
        <v>40.361576998475279</v>
      </c>
      <c r="G61" s="91">
        <f>G51/$C$51*100</f>
        <v>47.74558919625354</v>
      </c>
      <c r="H61" s="91"/>
      <c r="I61" s="107"/>
      <c r="J61" s="92"/>
      <c r="K61" s="107"/>
      <c r="L61" s="92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90" t="s">
        <v>67</v>
      </c>
      <c r="C62" s="91">
        <f>C52/$C$52*100</f>
        <v>100</v>
      </c>
      <c r="D62" s="91">
        <f>D52/$C$52*100</f>
        <v>99.155722326454026</v>
      </c>
      <c r="E62" s="91">
        <f>E52/$C$52*100</f>
        <v>88.742964352720449</v>
      </c>
      <c r="F62" s="91">
        <f>F52/$C$52*100</f>
        <v>73.358348968105076</v>
      </c>
      <c r="G62" s="91">
        <f>G52/$C$52*100</f>
        <v>82.223264540337709</v>
      </c>
      <c r="H62" s="91"/>
      <c r="I62" s="107"/>
      <c r="J62" s="92"/>
      <c r="K62" s="107"/>
      <c r="L62" s="92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90" t="s">
        <v>45</v>
      </c>
      <c r="C63" s="91">
        <f>C53/$C$53*100</f>
        <v>100</v>
      </c>
      <c r="D63" s="91">
        <f>D53/$C$53*100</f>
        <v>114.59369817578772</v>
      </c>
      <c r="E63" s="91">
        <f>E53/$C$53*100</f>
        <v>115.09121061359868</v>
      </c>
      <c r="F63" s="91">
        <f>F53/$C$53*100</f>
        <v>84.660033167495854</v>
      </c>
      <c r="G63" s="91">
        <f>G53/$C$53*100</f>
        <v>112.27197346600333</v>
      </c>
      <c r="H63" s="91"/>
      <c r="I63" s="107"/>
      <c r="J63" s="92"/>
      <c r="K63" s="107"/>
      <c r="L63" s="92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90"/>
      <c r="C64" s="91"/>
      <c r="D64" s="91"/>
      <c r="E64" s="91"/>
      <c r="F64" s="91"/>
      <c r="G64" s="91"/>
      <c r="H64" s="91"/>
      <c r="I64" s="107"/>
      <c r="J64" s="92"/>
      <c r="K64" s="107"/>
      <c r="L64" s="92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x14ac:dyDescent="0.2"/>
    <row r="66" spans="2:45" s="1" customFormat="1" x14ac:dyDescent="0.2"/>
    <row r="67" spans="2:45" s="1" customFormat="1" x14ac:dyDescent="0.2"/>
    <row r="68" spans="2:45" s="1" customFormat="1" ht="24.95" customHeight="1" x14ac:dyDescent="0.2">
      <c r="B68" s="101" t="s">
        <v>126</v>
      </c>
      <c r="V68" s="135"/>
      <c r="W68" s="135"/>
      <c r="X68" s="135"/>
      <c r="Y68" s="135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25.5" x14ac:dyDescent="0.2">
      <c r="B69" s="2" t="s">
        <v>90</v>
      </c>
      <c r="C69" s="137">
        <v>2017</v>
      </c>
      <c r="D69" s="137">
        <v>2018</v>
      </c>
      <c r="E69" s="137">
        <v>2019</v>
      </c>
      <c r="F69" s="138">
        <v>2020</v>
      </c>
      <c r="G69" s="49">
        <v>2021</v>
      </c>
      <c r="H69" s="139" t="s">
        <v>175</v>
      </c>
      <c r="K69" s="140"/>
      <c r="L69" s="141"/>
      <c r="V69" s="135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x14ac:dyDescent="0.2">
      <c r="B70" s="1" t="s">
        <v>41</v>
      </c>
      <c r="C70" s="107">
        <f t="shared" ref="C70:G76" si="12">C26-C48</f>
        <v>37</v>
      </c>
      <c r="D70" s="107">
        <f t="shared" si="12"/>
        <v>288</v>
      </c>
      <c r="E70" s="107">
        <f t="shared" si="12"/>
        <v>39</v>
      </c>
      <c r="F70" s="107">
        <f t="shared" si="12"/>
        <v>0</v>
      </c>
      <c r="G70" s="107">
        <f t="shared" si="12"/>
        <v>114</v>
      </c>
      <c r="H70" s="107">
        <f t="shared" ref="H70:H76" si="13">G70-C70</f>
        <v>77</v>
      </c>
      <c r="J70" s="107"/>
      <c r="K70" s="142"/>
    </row>
    <row r="71" spans="2:45" s="1" customFormat="1" x14ac:dyDescent="0.2">
      <c r="B71" s="1" t="s">
        <v>42</v>
      </c>
      <c r="C71" s="107">
        <f t="shared" si="12"/>
        <v>341</v>
      </c>
      <c r="D71" s="107">
        <f t="shared" si="12"/>
        <v>-38</v>
      </c>
      <c r="E71" s="107">
        <f t="shared" si="12"/>
        <v>115</v>
      </c>
      <c r="F71" s="107">
        <f t="shared" si="12"/>
        <v>-126</v>
      </c>
      <c r="G71" s="107">
        <f t="shared" si="12"/>
        <v>-210</v>
      </c>
      <c r="H71" s="107">
        <f t="shared" si="13"/>
        <v>-551</v>
      </c>
      <c r="J71" s="107"/>
      <c r="K71" s="142"/>
    </row>
    <row r="72" spans="2:45" s="1" customFormat="1" x14ac:dyDescent="0.2">
      <c r="B72" s="1" t="s">
        <v>43</v>
      </c>
      <c r="C72" s="107">
        <f t="shared" si="12"/>
        <v>54</v>
      </c>
      <c r="D72" s="107">
        <f t="shared" si="12"/>
        <v>-30</v>
      </c>
      <c r="E72" s="107">
        <f t="shared" si="12"/>
        <v>-51</v>
      </c>
      <c r="F72" s="107">
        <f t="shared" si="12"/>
        <v>-30</v>
      </c>
      <c r="G72" s="107">
        <f t="shared" si="12"/>
        <v>-64</v>
      </c>
      <c r="H72" s="107">
        <f>H28-H50</f>
        <v>-118</v>
      </c>
      <c r="J72" s="107"/>
      <c r="K72" s="142"/>
    </row>
    <row r="73" spans="2:45" s="1" customFormat="1" x14ac:dyDescent="0.2">
      <c r="B73" s="1" t="s">
        <v>44</v>
      </c>
      <c r="C73" s="107">
        <f t="shared" si="12"/>
        <v>68</v>
      </c>
      <c r="D73" s="107">
        <f t="shared" si="12"/>
        <v>-103</v>
      </c>
      <c r="E73" s="107">
        <f t="shared" si="12"/>
        <v>-212</v>
      </c>
      <c r="F73" s="107">
        <f t="shared" si="12"/>
        <v>-385</v>
      </c>
      <c r="G73" s="107">
        <f t="shared" si="12"/>
        <v>-196</v>
      </c>
      <c r="H73" s="107">
        <f>H29-H51</f>
        <v>-264</v>
      </c>
      <c r="J73" s="107"/>
      <c r="K73" s="142"/>
    </row>
    <row r="74" spans="2:45" s="1" customFormat="1" x14ac:dyDescent="0.2">
      <c r="B74" s="1" t="s">
        <v>67</v>
      </c>
      <c r="C74" s="107">
        <f t="shared" si="12"/>
        <v>154</v>
      </c>
      <c r="D74" s="107">
        <f t="shared" si="12"/>
        <v>-31</v>
      </c>
      <c r="E74" s="107">
        <f t="shared" si="12"/>
        <v>-70</v>
      </c>
      <c r="F74" s="107">
        <f t="shared" si="12"/>
        <v>-268</v>
      </c>
      <c r="G74" s="107">
        <f t="shared" si="12"/>
        <v>-63</v>
      </c>
      <c r="H74" s="107">
        <f>H30-H52</f>
        <v>-217</v>
      </c>
      <c r="J74" s="107"/>
      <c r="K74" s="142"/>
    </row>
    <row r="75" spans="2:45" s="1" customFormat="1" x14ac:dyDescent="0.2">
      <c r="B75" s="1" t="s">
        <v>45</v>
      </c>
      <c r="C75" s="107">
        <f t="shared" si="12"/>
        <v>69</v>
      </c>
      <c r="D75" s="107">
        <f t="shared" si="12"/>
        <v>46</v>
      </c>
      <c r="E75" s="107">
        <f t="shared" si="12"/>
        <v>106</v>
      </c>
      <c r="F75" s="107">
        <f t="shared" si="12"/>
        <v>66</v>
      </c>
      <c r="G75" s="107">
        <f t="shared" si="12"/>
        <v>161</v>
      </c>
      <c r="H75" s="107">
        <f>H31-H53</f>
        <v>1815</v>
      </c>
      <c r="J75" s="107"/>
      <c r="K75" s="142"/>
    </row>
    <row r="76" spans="2:45" s="1" customFormat="1" ht="14.25" x14ac:dyDescent="0.2">
      <c r="B76" s="102" t="s">
        <v>31</v>
      </c>
      <c r="C76" s="103">
        <f t="shared" si="12"/>
        <v>723</v>
      </c>
      <c r="D76" s="103">
        <f t="shared" si="12"/>
        <v>132</v>
      </c>
      <c r="E76" s="103">
        <f t="shared" si="12"/>
        <v>-73</v>
      </c>
      <c r="F76" s="103">
        <f t="shared" si="12"/>
        <v>-743</v>
      </c>
      <c r="G76" s="103">
        <f t="shared" si="12"/>
        <v>-258</v>
      </c>
      <c r="H76" s="103">
        <f t="shared" si="13"/>
        <v>-981</v>
      </c>
      <c r="J76" s="107"/>
      <c r="K76" s="142"/>
      <c r="V76" s="135"/>
      <c r="W76" s="135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</row>
    <row r="77" spans="2:45" s="1" customFormat="1" ht="24.95" customHeight="1" x14ac:dyDescent="0.2">
      <c r="B77" s="130" t="s">
        <v>174</v>
      </c>
      <c r="C77" s="133"/>
      <c r="D77" s="133"/>
      <c r="E77" s="133"/>
      <c r="F77" s="133"/>
      <c r="G77" s="133"/>
      <c r="H77" s="133"/>
      <c r="I77" s="133"/>
      <c r="J77" s="105"/>
      <c r="K77" s="107"/>
      <c r="L77" s="92"/>
      <c r="V77" s="135"/>
      <c r="W77" s="135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</row>
    <row r="78" spans="2:45" s="1" customFormat="1" ht="14.25" x14ac:dyDescent="0.2">
      <c r="C78" s="107"/>
      <c r="D78" s="107"/>
      <c r="E78" s="107"/>
      <c r="F78" s="107"/>
      <c r="G78" s="107"/>
      <c r="H78" s="107"/>
      <c r="I78" s="107"/>
      <c r="J78" s="92"/>
      <c r="K78" s="107"/>
      <c r="L78" s="92"/>
      <c r="V78" s="135"/>
      <c r="W78" s="135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</row>
    <row r="79" spans="2:45" s="1" customFormat="1" ht="14.25" x14ac:dyDescent="0.2">
      <c r="B79" s="90"/>
      <c r="C79" s="90"/>
      <c r="D79" s="90"/>
      <c r="E79" s="90"/>
      <c r="F79" s="90"/>
      <c r="G79" s="167"/>
      <c r="H79" s="167"/>
      <c r="I79" s="91"/>
      <c r="J79" s="92"/>
      <c r="K79" s="107"/>
      <c r="L79" s="92"/>
      <c r="V79" s="135"/>
      <c r="W79" s="135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</row>
    <row r="80" spans="2:45" s="1" customFormat="1" ht="14.25" x14ac:dyDescent="0.2">
      <c r="B80" s="90"/>
      <c r="C80" s="90">
        <v>2017</v>
      </c>
      <c r="D80" s="90">
        <v>2018</v>
      </c>
      <c r="E80" s="90">
        <v>2019</v>
      </c>
      <c r="F80" s="90">
        <v>2020</v>
      </c>
      <c r="G80" s="167">
        <v>2021</v>
      </c>
      <c r="H80" s="91"/>
      <c r="I80" s="91"/>
      <c r="J80" s="92"/>
      <c r="K80" s="107"/>
      <c r="L80" s="92"/>
      <c r="V80" s="135"/>
      <c r="W80" s="135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2:45" s="1" customFormat="1" ht="14.25" x14ac:dyDescent="0.2">
      <c r="B81" s="90" t="s">
        <v>41</v>
      </c>
      <c r="C81" s="91">
        <f>C70/$C$70*100</f>
        <v>100</v>
      </c>
      <c r="D81" s="91">
        <f>D70/$C$70*100</f>
        <v>778.37837837837844</v>
      </c>
      <c r="E81" s="91">
        <f>E70/$C$70*100</f>
        <v>105.40540540540539</v>
      </c>
      <c r="F81" s="91">
        <f>F70/$C$70*100</f>
        <v>0</v>
      </c>
      <c r="G81" s="91">
        <f>G70/$C$70*100</f>
        <v>308.10810810810813</v>
      </c>
      <c r="H81" s="91"/>
      <c r="I81" s="91"/>
      <c r="J81" s="92"/>
      <c r="K81" s="107"/>
      <c r="L81" s="92"/>
      <c r="V81" s="135"/>
      <c r="W81" s="135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</row>
    <row r="82" spans="2:45" s="1" customFormat="1" ht="14.25" x14ac:dyDescent="0.2">
      <c r="B82" s="90" t="s">
        <v>42</v>
      </c>
      <c r="C82" s="91">
        <f>C71/$C$71*100</f>
        <v>100</v>
      </c>
      <c r="D82" s="91">
        <f>D71/$C$71*100</f>
        <v>-11.143695014662756</v>
      </c>
      <c r="E82" s="91">
        <f>E71/$C$71*100</f>
        <v>33.724340175953074</v>
      </c>
      <c r="F82" s="91">
        <f>F71/$C$71*100</f>
        <v>-36.950146627565985</v>
      </c>
      <c r="G82" s="91">
        <f>G71/$C$71*100</f>
        <v>-61.583577712609973</v>
      </c>
      <c r="H82" s="91"/>
      <c r="I82" s="91"/>
      <c r="J82" s="92"/>
      <c r="K82" s="107"/>
      <c r="L82" s="92"/>
      <c r="V82" s="135"/>
      <c r="W82" s="135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</row>
    <row r="83" spans="2:45" s="1" customFormat="1" ht="14.25" x14ac:dyDescent="0.2">
      <c r="B83" s="90" t="s">
        <v>43</v>
      </c>
      <c r="C83" s="91">
        <f>C72/$C$72*100</f>
        <v>100</v>
      </c>
      <c r="D83" s="91">
        <f>D72/$C$72*100</f>
        <v>-55.555555555555557</v>
      </c>
      <c r="E83" s="91">
        <f>E72/$C$72*100</f>
        <v>-94.444444444444443</v>
      </c>
      <c r="F83" s="91">
        <f>F72/$C$72*100</f>
        <v>-55.555555555555557</v>
      </c>
      <c r="G83" s="91">
        <f>G72/$C$72*100</f>
        <v>-118.5185185185185</v>
      </c>
      <c r="H83" s="91"/>
      <c r="I83" s="91"/>
      <c r="J83" s="92"/>
      <c r="K83" s="107"/>
      <c r="L83" s="92"/>
      <c r="V83" s="135"/>
      <c r="W83" s="135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</row>
    <row r="84" spans="2:45" s="1" customFormat="1" ht="14.25" x14ac:dyDescent="0.2">
      <c r="B84" s="90" t="s">
        <v>44</v>
      </c>
      <c r="C84" s="91">
        <f>C73/$C$73*100</f>
        <v>100</v>
      </c>
      <c r="D84" s="91">
        <f>D73/$C$73*100</f>
        <v>-151.47058823529412</v>
      </c>
      <c r="E84" s="91">
        <f>E73/$C$73*100</f>
        <v>-311.76470588235293</v>
      </c>
      <c r="F84" s="91">
        <f>F73/$C$73*100</f>
        <v>-566.17647058823536</v>
      </c>
      <c r="G84" s="91">
        <f>G73/$C$73*100</f>
        <v>-288.23529411764707</v>
      </c>
      <c r="H84" s="91"/>
      <c r="I84" s="91"/>
      <c r="J84" s="92"/>
      <c r="K84" s="107"/>
      <c r="L84" s="92"/>
      <c r="V84" s="135"/>
      <c r="W84" s="135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</row>
    <row r="85" spans="2:45" s="1" customFormat="1" ht="14.25" x14ac:dyDescent="0.2">
      <c r="B85" s="90" t="s">
        <v>67</v>
      </c>
      <c r="C85" s="91">
        <f>C74/$C$74*100</f>
        <v>100</v>
      </c>
      <c r="D85" s="91">
        <f>D74/$C$74*100</f>
        <v>-20.129870129870131</v>
      </c>
      <c r="E85" s="91">
        <f>E74/$C$74*100</f>
        <v>-45.454545454545453</v>
      </c>
      <c r="F85" s="91">
        <f>F74/$C$74*100</f>
        <v>-174.02597402597402</v>
      </c>
      <c r="G85" s="91">
        <f>G74/$C$74*100</f>
        <v>-40.909090909090914</v>
      </c>
      <c r="H85" s="91"/>
      <c r="I85" s="91"/>
      <c r="J85" s="92"/>
      <c r="K85" s="107"/>
      <c r="L85" s="92"/>
      <c r="V85" s="135"/>
      <c r="W85" s="135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</row>
    <row r="86" spans="2:45" s="1" customFormat="1" ht="14.25" x14ac:dyDescent="0.2">
      <c r="B86" s="90" t="s">
        <v>45</v>
      </c>
      <c r="C86" s="91">
        <f>C75/$C$75*100</f>
        <v>100</v>
      </c>
      <c r="D86" s="91">
        <f>D75/$C$75*100</f>
        <v>66.666666666666657</v>
      </c>
      <c r="E86" s="91">
        <f>E75/$C$75*100</f>
        <v>153.62318840579709</v>
      </c>
      <c r="F86" s="91">
        <f>F75/$C$75*100</f>
        <v>95.652173913043484</v>
      </c>
      <c r="G86" s="91">
        <f>G75/$C$75*100</f>
        <v>233.33333333333334</v>
      </c>
      <c r="H86" s="91"/>
      <c r="I86" s="91"/>
      <c r="J86" s="92"/>
      <c r="K86" s="107"/>
      <c r="L86" s="92"/>
      <c r="V86" s="135"/>
      <c r="W86" s="135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</row>
    <row r="87" spans="2:45" s="1" customFormat="1" ht="14.25" x14ac:dyDescent="0.2">
      <c r="B87" s="90"/>
      <c r="C87" s="91"/>
      <c r="D87" s="91"/>
      <c r="E87" s="91"/>
      <c r="F87" s="91"/>
      <c r="G87" s="91"/>
      <c r="H87" s="91"/>
      <c r="I87" s="91"/>
      <c r="J87" s="92"/>
      <c r="K87" s="107"/>
      <c r="L87" s="92"/>
      <c r="V87" s="135"/>
      <c r="W87" s="135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</row>
    <row r="88" spans="2:45" s="1" customFormat="1" ht="14.25" x14ac:dyDescent="0.2">
      <c r="C88" s="107"/>
      <c r="D88" s="107"/>
      <c r="E88" s="107"/>
      <c r="F88" s="107"/>
      <c r="G88" s="107"/>
      <c r="H88" s="107"/>
      <c r="I88" s="107"/>
      <c r="J88" s="92"/>
      <c r="K88" s="107"/>
      <c r="L88" s="92"/>
      <c r="V88" s="135"/>
      <c r="W88" s="135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</row>
    <row r="89" spans="2:45" s="1" customFormat="1" x14ac:dyDescent="0.2"/>
    <row r="90" spans="2:45" s="1" customFormat="1" x14ac:dyDescent="0.2"/>
    <row r="91" spans="2:45" s="1" customFormat="1" x14ac:dyDescent="0.2"/>
    <row r="92" spans="2:45" s="1" customFormat="1" x14ac:dyDescent="0.2"/>
    <row r="93" spans="2:45" s="1" customFormat="1" x14ac:dyDescent="0.2"/>
    <row r="94" spans="2:45" s="1" customFormat="1" x14ac:dyDescent="0.2"/>
    <row r="95" spans="2:45" s="1" customFormat="1" x14ac:dyDescent="0.2"/>
    <row r="96" spans="2:45" x14ac:dyDescent="0.2">
      <c r="C96" s="107"/>
      <c r="D96" s="107"/>
      <c r="E96" s="107"/>
      <c r="F96" s="107"/>
      <c r="G96" s="107"/>
    </row>
  </sheetData>
  <sheetProtection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0"/>
    <pageSetUpPr fitToPage="1"/>
  </sheetPr>
  <dimension ref="B2:Z67"/>
  <sheetViews>
    <sheetView zoomScaleNormal="100" zoomScalePageLayoutView="125" workbookViewId="0">
      <selection activeCell="V3" sqref="V3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20" width="8.125" style="35" customWidth="1"/>
    <col min="21" max="22" width="8.75" style="35"/>
    <col min="23" max="23" width="7.375" style="35" customWidth="1"/>
    <col min="24" max="25" width="8.75" style="35"/>
    <col min="26" max="26" width="8" style="35" customWidth="1"/>
    <col min="27" max="28" width="8.75" style="35"/>
    <col min="29" max="29" width="7.625" style="35" customWidth="1"/>
    <col min="30" max="31" width="8.75" style="35"/>
    <col min="32" max="32" width="7.875" style="35" customWidth="1"/>
    <col min="33" max="34" width="8.75" style="35"/>
    <col min="35" max="35" width="8.25" style="35" customWidth="1"/>
    <col min="36" max="16384" width="8.75" style="35"/>
  </cols>
  <sheetData>
    <row r="2" spans="2:26" ht="15" customHeight="1" x14ac:dyDescent="0.2">
      <c r="B2" s="180" t="s">
        <v>157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V2" s="36"/>
      <c r="W2" s="36"/>
      <c r="X2" s="36"/>
      <c r="Y2" s="36"/>
      <c r="Z2" s="36"/>
    </row>
    <row r="3" spans="2:26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V3" s="36"/>
      <c r="W3" s="36"/>
      <c r="X3" s="36"/>
      <c r="Y3" s="36"/>
      <c r="Z3" s="36"/>
    </row>
    <row r="4" spans="2:26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V4" s="36"/>
      <c r="W4" s="36"/>
      <c r="X4" s="36"/>
      <c r="Y4" s="36"/>
      <c r="Z4" s="36"/>
    </row>
    <row r="5" spans="2:26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36"/>
      <c r="W5" s="36"/>
      <c r="X5" s="36"/>
      <c r="Y5" s="36"/>
      <c r="Z5" s="36"/>
    </row>
    <row r="6" spans="2:26" s="38" customFormat="1" ht="24.95" customHeight="1" x14ac:dyDescent="0.2">
      <c r="B6" s="39" t="s">
        <v>163</v>
      </c>
      <c r="C6" s="40"/>
      <c r="D6" s="40"/>
      <c r="E6" s="40"/>
      <c r="F6" s="40"/>
      <c r="G6" s="40"/>
      <c r="H6" s="40"/>
      <c r="I6" s="40"/>
      <c r="J6" s="40"/>
      <c r="K6" s="41"/>
      <c r="L6" s="41"/>
      <c r="V6" s="85"/>
      <c r="W6" s="85"/>
      <c r="X6" s="85"/>
      <c r="Y6" s="85"/>
      <c r="Z6" s="85"/>
    </row>
    <row r="7" spans="2:26" ht="15" customHeight="1" x14ac:dyDescent="0.2">
      <c r="B7" s="181" t="s">
        <v>27</v>
      </c>
      <c r="C7" s="189" t="s">
        <v>55</v>
      </c>
      <c r="D7" s="190"/>
      <c r="E7" s="186" t="s">
        <v>7</v>
      </c>
      <c r="F7" s="186"/>
      <c r="G7" s="186"/>
      <c r="H7" s="186"/>
      <c r="I7" s="186"/>
      <c r="J7" s="186"/>
      <c r="K7" s="36"/>
      <c r="L7" s="36"/>
      <c r="V7" s="86" t="s">
        <v>11</v>
      </c>
      <c r="W7" s="86"/>
      <c r="X7" s="86"/>
      <c r="Y7" s="86"/>
      <c r="Z7" s="86"/>
    </row>
    <row r="8" spans="2:26" ht="27" customHeight="1" x14ac:dyDescent="0.2">
      <c r="B8" s="182"/>
      <c r="C8" s="191"/>
      <c r="D8" s="191"/>
      <c r="E8" s="188" t="s">
        <v>28</v>
      </c>
      <c r="F8" s="188"/>
      <c r="G8" s="188" t="s">
        <v>29</v>
      </c>
      <c r="H8" s="188"/>
      <c r="I8" s="188" t="s">
        <v>30</v>
      </c>
      <c r="J8" s="188"/>
      <c r="K8" s="179"/>
      <c r="L8" s="179"/>
      <c r="V8" s="86"/>
      <c r="W8" s="86"/>
      <c r="X8" s="86"/>
      <c r="Y8" s="86"/>
      <c r="Z8" s="86"/>
    </row>
    <row r="9" spans="2:26" ht="27.95" customHeight="1" x14ac:dyDescent="0.2">
      <c r="B9" s="42"/>
      <c r="C9" s="43" t="s">
        <v>85</v>
      </c>
      <c r="D9" s="44" t="s">
        <v>3</v>
      </c>
      <c r="E9" s="43" t="s">
        <v>85</v>
      </c>
      <c r="F9" s="44" t="s">
        <v>3</v>
      </c>
      <c r="G9" s="43" t="s">
        <v>85</v>
      </c>
      <c r="H9" s="44" t="s">
        <v>3</v>
      </c>
      <c r="I9" s="43" t="s">
        <v>85</v>
      </c>
      <c r="J9" s="44" t="s">
        <v>3</v>
      </c>
      <c r="K9" s="56"/>
      <c r="L9" s="50"/>
      <c r="V9" s="86"/>
      <c r="W9" s="87" t="s">
        <v>28</v>
      </c>
      <c r="X9" s="87" t="s">
        <v>29</v>
      </c>
      <c r="Y9" s="87" t="s">
        <v>30</v>
      </c>
      <c r="Z9" s="87"/>
    </row>
    <row r="10" spans="2:26" ht="21" customHeight="1" x14ac:dyDescent="0.2">
      <c r="B10" s="35" t="s">
        <v>8</v>
      </c>
      <c r="C10" s="8">
        <f>$G$32</f>
        <v>250952</v>
      </c>
      <c r="D10" s="4">
        <v>1</v>
      </c>
      <c r="E10" s="8">
        <f>$G$29</f>
        <v>96343</v>
      </c>
      <c r="F10" s="5">
        <f>E10/$C$10</f>
        <v>0.38391007045171988</v>
      </c>
      <c r="G10" s="8">
        <f>$G$30</f>
        <v>124094</v>
      </c>
      <c r="H10" s="5">
        <f>G10/$C$10</f>
        <v>0.49449297076731807</v>
      </c>
      <c r="I10" s="8">
        <f>$G$31</f>
        <v>30515</v>
      </c>
      <c r="J10" s="5">
        <f>I10/$C$10</f>
        <v>0.12159695878096209</v>
      </c>
      <c r="K10" s="11"/>
      <c r="L10" s="12"/>
      <c r="N10" s="35" t="s">
        <v>22</v>
      </c>
      <c r="V10" s="86" t="s">
        <v>39</v>
      </c>
      <c r="W10" s="88">
        <f>$E$11</f>
        <v>6515</v>
      </c>
      <c r="X10" s="88">
        <f>$G$11</f>
        <v>9328</v>
      </c>
      <c r="Y10" s="88">
        <f>$I$11</f>
        <v>2843</v>
      </c>
      <c r="Z10" s="88"/>
    </row>
    <row r="11" spans="2:26" ht="21" customHeight="1" x14ac:dyDescent="0.2">
      <c r="B11" s="35" t="s">
        <v>39</v>
      </c>
      <c r="C11" s="8">
        <f>$G$46</f>
        <v>18686</v>
      </c>
      <c r="D11" s="6">
        <v>1</v>
      </c>
      <c r="E11" s="8">
        <f>$G$43</f>
        <v>6515</v>
      </c>
      <c r="F11" s="7">
        <f>E11/$C$11</f>
        <v>0.34865674836776195</v>
      </c>
      <c r="G11" s="8">
        <f>$G$44</f>
        <v>9328</v>
      </c>
      <c r="H11" s="7">
        <f>G11/$C$11</f>
        <v>0.49919725998073422</v>
      </c>
      <c r="I11" s="8">
        <f>$G$45</f>
        <v>2843</v>
      </c>
      <c r="J11" s="7">
        <f>I11/$C$11</f>
        <v>0.1521459916515038</v>
      </c>
      <c r="K11" s="11"/>
      <c r="L11" s="12"/>
      <c r="V11" s="86"/>
      <c r="W11" s="86"/>
      <c r="X11" s="86"/>
      <c r="Y11" s="86"/>
      <c r="Z11" s="86"/>
    </row>
    <row r="12" spans="2:26" ht="24.95" customHeight="1" x14ac:dyDescent="0.2">
      <c r="B12" s="45" t="s">
        <v>21</v>
      </c>
      <c r="C12" s="46"/>
      <c r="D12" s="46"/>
      <c r="E12" s="46"/>
      <c r="F12" s="46"/>
      <c r="G12" s="46"/>
      <c r="H12" s="46"/>
      <c r="I12" s="46"/>
      <c r="J12" s="46"/>
      <c r="K12" s="36"/>
      <c r="L12" s="36"/>
    </row>
    <row r="15" spans="2:26" s="47" customFormat="1" ht="24.95" customHeight="1" x14ac:dyDescent="0.2">
      <c r="B15" s="39" t="s">
        <v>164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8"/>
      <c r="P15" s="58"/>
      <c r="Q15" s="58"/>
    </row>
    <row r="16" spans="2:26" ht="15" customHeight="1" x14ac:dyDescent="0.2">
      <c r="B16" s="181" t="s">
        <v>27</v>
      </c>
      <c r="C16" s="183" t="s">
        <v>55</v>
      </c>
      <c r="D16" s="184"/>
      <c r="E16" s="184"/>
      <c r="F16" s="186" t="s">
        <v>7</v>
      </c>
      <c r="G16" s="186"/>
      <c r="H16" s="186"/>
      <c r="I16" s="186"/>
      <c r="J16" s="186"/>
      <c r="K16" s="186"/>
      <c r="L16" s="186"/>
      <c r="M16" s="186"/>
      <c r="N16" s="186"/>
      <c r="O16" s="36"/>
      <c r="P16" s="36"/>
      <c r="Q16" s="36"/>
    </row>
    <row r="17" spans="2:23" ht="27.75" customHeight="1" x14ac:dyDescent="0.2">
      <c r="B17" s="182"/>
      <c r="C17" s="185"/>
      <c r="D17" s="185"/>
      <c r="E17" s="185"/>
      <c r="F17" s="187" t="s">
        <v>28</v>
      </c>
      <c r="G17" s="187"/>
      <c r="H17" s="187"/>
      <c r="I17" s="188" t="s">
        <v>29</v>
      </c>
      <c r="J17" s="188"/>
      <c r="K17" s="188"/>
      <c r="L17" s="188" t="s">
        <v>56</v>
      </c>
      <c r="M17" s="188"/>
      <c r="N17" s="188"/>
      <c r="O17" s="179"/>
      <c r="P17" s="179"/>
      <c r="Q17" s="179"/>
    </row>
    <row r="18" spans="2:23" ht="35.1" customHeight="1" x14ac:dyDescent="0.2">
      <c r="B18" s="42"/>
      <c r="C18" s="43" t="s">
        <v>85</v>
      </c>
      <c r="D18" s="44" t="s">
        <v>69</v>
      </c>
      <c r="E18" s="44" t="s">
        <v>70</v>
      </c>
      <c r="F18" s="43" t="s">
        <v>85</v>
      </c>
      <c r="G18" s="44" t="s">
        <v>69</v>
      </c>
      <c r="H18" s="44" t="s">
        <v>70</v>
      </c>
      <c r="I18" s="43" t="s">
        <v>85</v>
      </c>
      <c r="J18" s="44" t="s">
        <v>69</v>
      </c>
      <c r="K18" s="44" t="s">
        <v>70</v>
      </c>
      <c r="L18" s="43" t="s">
        <v>85</v>
      </c>
      <c r="M18" s="44" t="s">
        <v>69</v>
      </c>
      <c r="N18" s="44" t="s">
        <v>70</v>
      </c>
      <c r="O18" s="56"/>
      <c r="P18" s="50"/>
      <c r="Q18" s="50"/>
      <c r="W18" s="35" t="s">
        <v>22</v>
      </c>
    </row>
    <row r="19" spans="2:23" ht="21" customHeight="1" x14ac:dyDescent="0.2">
      <c r="B19" s="35" t="s">
        <v>8</v>
      </c>
      <c r="C19" s="8">
        <f>$G$32</f>
        <v>250952</v>
      </c>
      <c r="D19" s="13">
        <f>G32-F32</f>
        <v>-593</v>
      </c>
      <c r="E19" s="12">
        <f>(G32-F32)/F32</f>
        <v>-2.3574310759506252E-3</v>
      </c>
      <c r="F19" s="8">
        <f>$G$29</f>
        <v>96343</v>
      </c>
      <c r="G19" s="13">
        <f>G29-F29</f>
        <v>-1235</v>
      </c>
      <c r="H19" s="12">
        <f>(G29-F29)/F29</f>
        <v>-1.2656541433519851E-2</v>
      </c>
      <c r="I19" s="8">
        <f>$G$30</f>
        <v>124094</v>
      </c>
      <c r="J19" s="13">
        <f>G30-F30</f>
        <v>448</v>
      </c>
      <c r="K19" s="12">
        <f>(G30-F30)/F30</f>
        <v>3.6232470116299761E-3</v>
      </c>
      <c r="L19" s="8">
        <f>$G$31</f>
        <v>30515</v>
      </c>
      <c r="M19" s="13">
        <f>G31-F31</f>
        <v>194</v>
      </c>
      <c r="N19" s="12">
        <f>(G31-F31)/F31</f>
        <v>6.3982058639226935E-3</v>
      </c>
      <c r="O19" s="13"/>
      <c r="P19" s="14"/>
      <c r="Q19" s="15"/>
    </row>
    <row r="20" spans="2:23" ht="21" customHeight="1" x14ac:dyDescent="0.2">
      <c r="B20" s="35" t="s">
        <v>39</v>
      </c>
      <c r="C20" s="8">
        <f>$G$46</f>
        <v>18686</v>
      </c>
      <c r="D20" s="13">
        <f>G46-F46</f>
        <v>76</v>
      </c>
      <c r="E20" s="12">
        <f>(G46-F46)/F46</f>
        <v>4.0838259000537348E-3</v>
      </c>
      <c r="F20" s="8">
        <f>$G$43</f>
        <v>6515</v>
      </c>
      <c r="G20" s="13">
        <f>G43-F43</f>
        <v>-85</v>
      </c>
      <c r="H20" s="12">
        <f>(G43-F43)/F43</f>
        <v>-1.2878787878787878E-2</v>
      </c>
      <c r="I20" s="8">
        <f>$G$44</f>
        <v>9328</v>
      </c>
      <c r="J20" s="13">
        <f>G44-F44</f>
        <v>127</v>
      </c>
      <c r="K20" s="12">
        <f>(G44-F44)/F44</f>
        <v>1.3802847516574285E-2</v>
      </c>
      <c r="L20" s="8">
        <f>$G$45</f>
        <v>2843</v>
      </c>
      <c r="M20" s="32">
        <f>G45-F45</f>
        <v>34</v>
      </c>
      <c r="N20" s="7">
        <f>(G45-F45)/F45</f>
        <v>1.2103951584193664E-2</v>
      </c>
      <c r="O20" s="13"/>
      <c r="P20" s="14"/>
      <c r="Q20" s="15"/>
    </row>
    <row r="21" spans="2:23" ht="24.95" customHeight="1" x14ac:dyDescent="0.2">
      <c r="B21" s="54" t="s">
        <v>21</v>
      </c>
      <c r="C21" s="46"/>
      <c r="D21" s="46"/>
      <c r="E21" s="46"/>
      <c r="F21" s="46"/>
      <c r="G21" s="46"/>
      <c r="H21" s="46"/>
      <c r="I21" s="83"/>
      <c r="J21" s="46"/>
      <c r="K21" s="46"/>
      <c r="L21" s="46"/>
      <c r="O21" s="36"/>
      <c r="P21" s="36"/>
      <c r="Q21" s="36"/>
    </row>
    <row r="23" spans="2:23" x14ac:dyDescent="0.2">
      <c r="B23" s="180" t="s">
        <v>158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</row>
    <row r="24" spans="2:23" x14ac:dyDescent="0.2"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</row>
    <row r="25" spans="2:23" x14ac:dyDescent="0.2"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</row>
    <row r="27" spans="2:23" ht="24.95" customHeight="1" x14ac:dyDescent="0.2">
      <c r="B27" s="39" t="s">
        <v>165</v>
      </c>
      <c r="K27" s="36"/>
      <c r="L27" s="36"/>
    </row>
    <row r="28" spans="2:23" ht="25.5" x14ac:dyDescent="0.2">
      <c r="B28" s="42" t="s">
        <v>9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4" t="s">
        <v>71</v>
      </c>
      <c r="I28" s="44" t="s">
        <v>72</v>
      </c>
      <c r="K28" s="50"/>
      <c r="L28" s="51"/>
    </row>
    <row r="29" spans="2:23" x14ac:dyDescent="0.2">
      <c r="B29" s="36" t="s">
        <v>28</v>
      </c>
      <c r="C29" s="13">
        <f>'[1]1. Rete distributiva'!C8</f>
        <v>101369</v>
      </c>
      <c r="D29" s="13">
        <f>'[1]1. Rete distributiva'!D8</f>
        <v>100655</v>
      </c>
      <c r="E29" s="13">
        <f>'[1]1. Rete distributiva'!E8</f>
        <v>99382</v>
      </c>
      <c r="F29" s="13">
        <f>'[1]1. Rete distributiva'!F8</f>
        <v>97578</v>
      </c>
      <c r="G29" s="13">
        <f>'[1]1. Rete distributiva'!G8</f>
        <v>96343</v>
      </c>
      <c r="H29" s="13">
        <f>G29-C29</f>
        <v>-5026</v>
      </c>
      <c r="I29" s="12">
        <f>(G29-C29)/C29</f>
        <v>-4.9581232921307304E-2</v>
      </c>
    </row>
    <row r="30" spans="2:23" x14ac:dyDescent="0.2">
      <c r="B30" s="36" t="s">
        <v>29</v>
      </c>
      <c r="C30" s="13">
        <f>'[1]1. Rete distributiva'!C9</f>
        <v>128716</v>
      </c>
      <c r="D30" s="13">
        <f>'[1]1. Rete distributiva'!D9</f>
        <v>127700</v>
      </c>
      <c r="E30" s="13">
        <f>'[1]1. Rete distributiva'!E9</f>
        <v>125168</v>
      </c>
      <c r="F30" s="13">
        <f>'[1]1. Rete distributiva'!F9</f>
        <v>123646</v>
      </c>
      <c r="G30" s="13">
        <f>'[1]1. Rete distributiva'!G9</f>
        <v>124094</v>
      </c>
      <c r="H30" s="13">
        <f>G30-C30</f>
        <v>-4622</v>
      </c>
      <c r="I30" s="12">
        <f>(G30-C30)/C30</f>
        <v>-3.5908511762329468E-2</v>
      </c>
    </row>
    <row r="31" spans="2:23" x14ac:dyDescent="0.2">
      <c r="B31" s="36" t="s">
        <v>30</v>
      </c>
      <c r="C31" s="13">
        <f>'[1]1. Rete distributiva'!C10</f>
        <v>29127</v>
      </c>
      <c r="D31" s="13">
        <f>'[1]1. Rete distributiva'!D10</f>
        <v>29857</v>
      </c>
      <c r="E31" s="13">
        <f>'[1]1. Rete distributiva'!E10</f>
        <v>30261</v>
      </c>
      <c r="F31" s="13">
        <f>'[1]1. Rete distributiva'!F10</f>
        <v>30321</v>
      </c>
      <c r="G31" s="13">
        <f>'[1]1. Rete distributiva'!G10</f>
        <v>30515</v>
      </c>
      <c r="H31" s="13">
        <f>G31-C31</f>
        <v>1388</v>
      </c>
      <c r="I31" s="12">
        <f>(G31-C31)/C31</f>
        <v>4.7653380025405978E-2</v>
      </c>
    </row>
    <row r="32" spans="2:23" x14ac:dyDescent="0.2">
      <c r="B32" s="52" t="s">
        <v>31</v>
      </c>
      <c r="C32" s="9">
        <f t="shared" ref="C32" si="0">SUM(C29:C31)</f>
        <v>259212</v>
      </c>
      <c r="D32" s="9">
        <f>SUM(D29:D31)</f>
        <v>258212</v>
      </c>
      <c r="E32" s="9">
        <f>SUM(E29:E31)</f>
        <v>254811</v>
      </c>
      <c r="F32" s="9">
        <f>SUM(F29:F31)</f>
        <v>251545</v>
      </c>
      <c r="G32" s="9">
        <f>SUM(G29:G31)</f>
        <v>250952</v>
      </c>
      <c r="H32" s="9">
        <f>G32-C32</f>
        <v>-8260</v>
      </c>
      <c r="I32" s="53">
        <f>(G32-C32)/C32</f>
        <v>-3.1865808681696833E-2</v>
      </c>
    </row>
    <row r="33" spans="2:12" ht="24.95" customHeight="1" x14ac:dyDescent="0.2">
      <c r="B33" s="99" t="s">
        <v>21</v>
      </c>
      <c r="C33" s="100"/>
      <c r="D33" s="100"/>
      <c r="E33" s="100"/>
      <c r="F33" s="100"/>
      <c r="G33" s="100"/>
      <c r="H33" s="100"/>
      <c r="I33" s="100"/>
      <c r="J33" s="55"/>
      <c r="K33" s="13"/>
      <c r="L33" s="12"/>
    </row>
    <row r="34" spans="2:12" x14ac:dyDescent="0.2">
      <c r="B34" s="86"/>
      <c r="C34" s="106"/>
      <c r="D34" s="106"/>
      <c r="E34" s="106"/>
      <c r="F34" s="106"/>
      <c r="G34" s="106"/>
      <c r="H34" s="106"/>
      <c r="I34" s="93"/>
      <c r="J34" s="12"/>
      <c r="K34" s="13"/>
      <c r="L34" s="12"/>
    </row>
    <row r="35" spans="2:12" s="164" customFormat="1" x14ac:dyDescent="0.2">
      <c r="B35" s="86"/>
      <c r="C35" s="90">
        <v>2017</v>
      </c>
      <c r="D35" s="90">
        <v>2018</v>
      </c>
      <c r="E35" s="90">
        <v>2019</v>
      </c>
      <c r="F35" s="90">
        <v>2020</v>
      </c>
      <c r="G35" s="167">
        <v>2021</v>
      </c>
      <c r="H35" s="87"/>
      <c r="I35" s="13"/>
      <c r="J35" s="12"/>
      <c r="K35" s="13"/>
      <c r="L35" s="12"/>
    </row>
    <row r="36" spans="2:12" s="164" customFormat="1" x14ac:dyDescent="0.2">
      <c r="B36" s="86" t="s">
        <v>28</v>
      </c>
      <c r="C36" s="88">
        <f t="shared" ref="C36" si="1">C29/$C$29*100</f>
        <v>100</v>
      </c>
      <c r="D36" s="88">
        <f t="shared" ref="D36:G36" si="2">D29/$C$29*100</f>
        <v>99.295642652092852</v>
      </c>
      <c r="E36" s="88">
        <f t="shared" si="2"/>
        <v>98.03983466345727</v>
      </c>
      <c r="F36" s="88">
        <f t="shared" si="2"/>
        <v>96.26019789087394</v>
      </c>
      <c r="G36" s="88">
        <f t="shared" si="2"/>
        <v>95.041876707869264</v>
      </c>
      <c r="H36" s="88"/>
      <c r="I36" s="13"/>
      <c r="J36" s="12"/>
      <c r="K36" s="13"/>
      <c r="L36" s="12"/>
    </row>
    <row r="37" spans="2:12" s="164" customFormat="1" x14ac:dyDescent="0.2">
      <c r="B37" s="86" t="s">
        <v>29</v>
      </c>
      <c r="C37" s="88">
        <f t="shared" ref="C37" si="3">C30/$C$30*100</f>
        <v>100</v>
      </c>
      <c r="D37" s="88">
        <f t="shared" ref="D37:G37" si="4">D30/$C$30*100</f>
        <v>99.210665340750182</v>
      </c>
      <c r="E37" s="88">
        <f t="shared" si="4"/>
        <v>97.243543926163028</v>
      </c>
      <c r="F37" s="88">
        <f t="shared" si="4"/>
        <v>96.061095745672645</v>
      </c>
      <c r="G37" s="88">
        <f t="shared" si="4"/>
        <v>96.409148823767055</v>
      </c>
      <c r="H37" s="88"/>
      <c r="I37" s="13"/>
      <c r="J37" s="12"/>
      <c r="K37" s="13"/>
      <c r="L37" s="12"/>
    </row>
    <row r="38" spans="2:12" s="164" customFormat="1" x14ac:dyDescent="0.2">
      <c r="B38" s="86"/>
      <c r="C38" s="88"/>
      <c r="D38" s="88"/>
      <c r="E38" s="88"/>
      <c r="F38" s="88"/>
      <c r="G38" s="88"/>
      <c r="H38" s="88"/>
      <c r="I38" s="13"/>
      <c r="J38" s="12"/>
      <c r="K38" s="13"/>
      <c r="L38" s="12"/>
    </row>
    <row r="39" spans="2:12" s="164" customFormat="1" x14ac:dyDescent="0.2">
      <c r="B39" s="166"/>
      <c r="C39" s="12"/>
      <c r="D39" s="12"/>
      <c r="E39" s="12"/>
      <c r="F39" s="12"/>
      <c r="G39" s="12"/>
      <c r="H39" s="12"/>
      <c r="I39" s="13"/>
      <c r="J39" s="12"/>
      <c r="K39" s="13"/>
      <c r="L39" s="12"/>
    </row>
    <row r="40" spans="2:12" s="164" customFormat="1" x14ac:dyDescent="0.2">
      <c r="K40" s="36"/>
      <c r="L40" s="36"/>
    </row>
    <row r="41" spans="2:12" s="164" customFormat="1" ht="24.95" customHeight="1" x14ac:dyDescent="0.2">
      <c r="B41" s="39" t="s">
        <v>166</v>
      </c>
      <c r="K41" s="36"/>
      <c r="L41" s="36"/>
    </row>
    <row r="42" spans="2:12" s="164" customFormat="1" ht="25.5" x14ac:dyDescent="0.2">
      <c r="B42" s="42" t="s">
        <v>40</v>
      </c>
      <c r="C42" s="48">
        <v>2017</v>
      </c>
      <c r="D42" s="48">
        <v>2018</v>
      </c>
      <c r="E42" s="48">
        <v>2019</v>
      </c>
      <c r="F42" s="49">
        <v>2020</v>
      </c>
      <c r="G42" s="49">
        <v>2021</v>
      </c>
      <c r="H42" s="44" t="s">
        <v>71</v>
      </c>
      <c r="I42" s="44" t="s">
        <v>72</v>
      </c>
      <c r="K42" s="50"/>
      <c r="L42" s="51"/>
    </row>
    <row r="43" spans="2:12" s="164" customFormat="1" x14ac:dyDescent="0.2">
      <c r="B43" s="36" t="s">
        <v>28</v>
      </c>
      <c r="C43" s="13">
        <f>'[1]1. Rete distributiva'!C14</f>
        <v>7053</v>
      </c>
      <c r="D43" s="13">
        <f>'[1]1. Rete distributiva'!D14</f>
        <v>6874</v>
      </c>
      <c r="E43" s="13">
        <f>'[1]1. Rete distributiva'!E14</f>
        <v>6652</v>
      </c>
      <c r="F43" s="13">
        <f>'[1]1. Rete distributiva'!F14</f>
        <v>6600</v>
      </c>
      <c r="G43" s="13">
        <f>'[1]1. Rete distributiva'!G14</f>
        <v>6515</v>
      </c>
      <c r="H43" s="13">
        <f>G43-C43</f>
        <v>-538</v>
      </c>
      <c r="I43" s="12">
        <f>(G43-C43)/C43</f>
        <v>-7.6279597334467597E-2</v>
      </c>
      <c r="J43" s="3"/>
      <c r="K43" s="12"/>
    </row>
    <row r="44" spans="2:12" s="164" customFormat="1" x14ac:dyDescent="0.2">
      <c r="B44" s="36" t="s">
        <v>29</v>
      </c>
      <c r="C44" s="13">
        <f>'[1]1. Rete distributiva'!C15</f>
        <v>9898</v>
      </c>
      <c r="D44" s="13">
        <f>'[1]1. Rete distributiva'!D15</f>
        <v>9731</v>
      </c>
      <c r="E44" s="13">
        <f>'[1]1. Rete distributiva'!E15</f>
        <v>9278</v>
      </c>
      <c r="F44" s="13">
        <f>'[1]1. Rete distributiva'!F15</f>
        <v>9201</v>
      </c>
      <c r="G44" s="13">
        <f>'[1]1. Rete distributiva'!G15</f>
        <v>9328</v>
      </c>
      <c r="H44" s="13">
        <f>G44-C44</f>
        <v>-570</v>
      </c>
      <c r="I44" s="12">
        <f>(G44-C44)/C44</f>
        <v>-5.7587391392200447E-2</v>
      </c>
      <c r="J44" s="3"/>
      <c r="K44" s="12"/>
    </row>
    <row r="45" spans="2:12" s="164" customFormat="1" x14ac:dyDescent="0.2">
      <c r="B45" s="36" t="s">
        <v>30</v>
      </c>
      <c r="C45" s="13">
        <f>'[1]1. Rete distributiva'!C16</f>
        <v>2835</v>
      </c>
      <c r="D45" s="13">
        <f>'[1]1. Rete distributiva'!D16</f>
        <v>2886</v>
      </c>
      <c r="E45" s="13">
        <f>'[1]1. Rete distributiva'!E16</f>
        <v>2817</v>
      </c>
      <c r="F45" s="13">
        <f>'[1]1. Rete distributiva'!F16</f>
        <v>2809</v>
      </c>
      <c r="G45" s="13">
        <f>'[1]1. Rete distributiva'!G16</f>
        <v>2843</v>
      </c>
      <c r="H45" s="13">
        <f>G45-C45</f>
        <v>8</v>
      </c>
      <c r="I45" s="12">
        <f>(G45-C45)/C45</f>
        <v>2.8218694885361554E-3</v>
      </c>
      <c r="J45" s="3"/>
      <c r="K45" s="12"/>
    </row>
    <row r="46" spans="2:12" s="164" customFormat="1" x14ac:dyDescent="0.2">
      <c r="B46" s="52" t="s">
        <v>31</v>
      </c>
      <c r="C46" s="9">
        <f t="shared" ref="C46" si="5">SUM(C43:C45)</f>
        <v>19786</v>
      </c>
      <c r="D46" s="9">
        <f>SUM(D43:D45)</f>
        <v>19491</v>
      </c>
      <c r="E46" s="9">
        <f>SUM(E43:E45)</f>
        <v>18747</v>
      </c>
      <c r="F46" s="9">
        <f>SUM(F43:F45)</f>
        <v>18610</v>
      </c>
      <c r="G46" s="9">
        <f>SUM(G43:G45)</f>
        <v>18686</v>
      </c>
      <c r="H46" s="9">
        <f>G46-C46</f>
        <v>-1100</v>
      </c>
      <c r="I46" s="53">
        <f>(G46-C46)/C46</f>
        <v>-5.5594865056100271E-2</v>
      </c>
      <c r="J46" s="3"/>
      <c r="K46" s="12"/>
    </row>
    <row r="47" spans="2:12" s="164" customFormat="1" ht="24.95" customHeight="1" x14ac:dyDescent="0.2">
      <c r="B47" s="54" t="s">
        <v>21</v>
      </c>
      <c r="C47" s="11"/>
      <c r="D47" s="11"/>
      <c r="E47" s="11"/>
      <c r="F47" s="11"/>
      <c r="G47" s="11"/>
      <c r="H47" s="11"/>
      <c r="I47" s="11"/>
      <c r="J47" s="55"/>
      <c r="K47" s="13"/>
      <c r="L47" s="12"/>
    </row>
    <row r="48" spans="2:12" s="164" customFormat="1" x14ac:dyDescent="0.2">
      <c r="B48" s="86"/>
      <c r="C48" s="88"/>
      <c r="D48" s="88"/>
      <c r="E48" s="88"/>
      <c r="F48" s="88"/>
      <c r="G48" s="88"/>
      <c r="H48" s="88"/>
      <c r="I48" s="13"/>
      <c r="J48" s="12"/>
      <c r="K48" s="13"/>
      <c r="L48" s="12"/>
    </row>
    <row r="49" spans="2:12" s="164" customFormat="1" x14ac:dyDescent="0.2">
      <c r="B49" s="86"/>
      <c r="C49" s="90">
        <v>2017</v>
      </c>
      <c r="D49" s="90">
        <v>2018</v>
      </c>
      <c r="E49" s="90">
        <v>2019</v>
      </c>
      <c r="F49" s="90">
        <v>2020</v>
      </c>
      <c r="G49" s="167">
        <v>2021</v>
      </c>
      <c r="H49" s="87"/>
      <c r="I49" s="13"/>
      <c r="J49" s="12"/>
      <c r="K49" s="13"/>
      <c r="L49" s="12"/>
    </row>
    <row r="50" spans="2:12" s="164" customFormat="1" x14ac:dyDescent="0.2">
      <c r="B50" s="86" t="s">
        <v>28</v>
      </c>
      <c r="C50" s="88">
        <f t="shared" ref="C50" si="6">C43/$C$43*100</f>
        <v>100</v>
      </c>
      <c r="D50" s="88">
        <f t="shared" ref="D50:G50" si="7">D43/$C$43*100</f>
        <v>97.462072876790018</v>
      </c>
      <c r="E50" s="88">
        <f t="shared" si="7"/>
        <v>94.314476109456962</v>
      </c>
      <c r="F50" s="88">
        <f t="shared" si="7"/>
        <v>93.577201190982564</v>
      </c>
      <c r="G50" s="88">
        <f t="shared" si="7"/>
        <v>92.372040266553228</v>
      </c>
      <c r="H50" s="88"/>
      <c r="I50" s="13"/>
      <c r="J50" s="12"/>
      <c r="K50" s="13"/>
      <c r="L50" s="12"/>
    </row>
    <row r="51" spans="2:12" s="164" customFormat="1" x14ac:dyDescent="0.2">
      <c r="B51" s="86" t="s">
        <v>29</v>
      </c>
      <c r="C51" s="88">
        <f t="shared" ref="C51" si="8">C44/$C$44*100</f>
        <v>100</v>
      </c>
      <c r="D51" s="88">
        <f t="shared" ref="D51:G51" si="9">D44/$C$44*100</f>
        <v>98.312790462719747</v>
      </c>
      <c r="E51" s="88">
        <f t="shared" si="9"/>
        <v>93.736108304708026</v>
      </c>
      <c r="F51" s="88">
        <f t="shared" si="9"/>
        <v>92.958173368357251</v>
      </c>
      <c r="G51" s="88">
        <f t="shared" si="9"/>
        <v>94.241260860779946</v>
      </c>
      <c r="H51" s="88"/>
      <c r="I51" s="13"/>
      <c r="J51" s="12"/>
      <c r="K51" s="13"/>
      <c r="L51" s="12"/>
    </row>
    <row r="52" spans="2:12" s="164" customFormat="1" x14ac:dyDescent="0.2">
      <c r="B52" s="86"/>
      <c r="C52" s="88"/>
      <c r="D52" s="88"/>
      <c r="E52" s="88"/>
      <c r="F52" s="88"/>
      <c r="G52" s="88"/>
      <c r="H52" s="88"/>
      <c r="I52" s="13"/>
      <c r="J52" s="12"/>
      <c r="K52" s="13"/>
      <c r="L52" s="12"/>
    </row>
    <row r="53" spans="2:12" s="164" customFormat="1" x14ac:dyDescent="0.2">
      <c r="B53" s="86"/>
      <c r="C53" s="88"/>
      <c r="D53" s="88"/>
      <c r="E53" s="88"/>
      <c r="F53" s="88"/>
      <c r="G53" s="88"/>
      <c r="H53" s="88"/>
      <c r="I53" s="13"/>
      <c r="J53" s="12"/>
      <c r="K53" s="13"/>
      <c r="L53" s="12"/>
    </row>
    <row r="54" spans="2:12" s="164" customFormat="1" x14ac:dyDescent="0.2"/>
    <row r="55" spans="2:12" s="164" customFormat="1" x14ac:dyDescent="0.2"/>
    <row r="56" spans="2:12" s="164" customFormat="1" x14ac:dyDescent="0.2"/>
    <row r="57" spans="2:12" s="164" customFormat="1" x14ac:dyDescent="0.2"/>
    <row r="58" spans="2:12" s="164" customFormat="1" x14ac:dyDescent="0.2"/>
    <row r="59" spans="2:12" s="164" customFormat="1" x14ac:dyDescent="0.2"/>
    <row r="60" spans="2:12" s="164" customFormat="1" x14ac:dyDescent="0.2"/>
    <row r="61" spans="2:12" s="164" customFormat="1" x14ac:dyDescent="0.2"/>
    <row r="62" spans="2:12" s="164" customFormat="1" x14ac:dyDescent="0.2"/>
    <row r="63" spans="2:12" s="164" customFormat="1" x14ac:dyDescent="0.2"/>
    <row r="64" spans="2:12" s="164" customFormat="1" x14ac:dyDescent="0.2"/>
    <row r="65" s="164" customFormat="1" x14ac:dyDescent="0.2"/>
    <row r="66" s="164" customFormat="1" x14ac:dyDescent="0.2"/>
    <row r="67" s="164" customFormat="1" x14ac:dyDescent="0.2"/>
  </sheetData>
  <sheetProtection sheet="1" objects="1" scenarios="1"/>
  <mergeCells count="16">
    <mergeCell ref="B2:T4"/>
    <mergeCell ref="B7:B8"/>
    <mergeCell ref="C7:D8"/>
    <mergeCell ref="E7:J7"/>
    <mergeCell ref="E8:F8"/>
    <mergeCell ref="G8:H8"/>
    <mergeCell ref="I8:J8"/>
    <mergeCell ref="K8:L8"/>
    <mergeCell ref="O17:Q17"/>
    <mergeCell ref="B23:T25"/>
    <mergeCell ref="B16:B17"/>
    <mergeCell ref="C16:E17"/>
    <mergeCell ref="F16:N16"/>
    <mergeCell ref="F17:H17"/>
    <mergeCell ref="I17:K17"/>
    <mergeCell ref="L17:N17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0"/>
    <pageSetUpPr fitToPage="1"/>
  </sheetPr>
  <dimension ref="B1:AK72"/>
  <sheetViews>
    <sheetView zoomScaleNormal="100" zoomScalePageLayoutView="125" workbookViewId="0">
      <selection activeCell="AA3" sqref="AA3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26" width="8.125" style="35" customWidth="1"/>
    <col min="27" max="28" width="8.75" style="35"/>
    <col min="29" max="29" width="7.375" style="35" customWidth="1"/>
    <col min="30" max="31" width="8.75" style="35"/>
    <col min="32" max="32" width="8" style="35" customWidth="1"/>
    <col min="33" max="34" width="8.75" style="35"/>
    <col min="35" max="35" width="7.625" style="35" customWidth="1"/>
    <col min="36" max="37" width="8.75" style="35"/>
    <col min="38" max="38" width="7.875" style="35" customWidth="1"/>
    <col min="39" max="40" width="8.75" style="35"/>
    <col min="41" max="41" width="8.25" style="35" customWidth="1"/>
    <col min="42" max="16384" width="8.75" style="35"/>
  </cols>
  <sheetData>
    <row r="1" spans="2:37" x14ac:dyDescent="0.2">
      <c r="AB1" s="36"/>
      <c r="AC1" s="36"/>
      <c r="AD1" s="36"/>
      <c r="AE1" s="36"/>
      <c r="AF1" s="36"/>
    </row>
    <row r="2" spans="2:37" ht="15" customHeight="1" x14ac:dyDescent="0.2">
      <c r="B2" s="180" t="s">
        <v>159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33"/>
      <c r="V2" s="33"/>
      <c r="W2" s="33"/>
      <c r="X2" s="33"/>
      <c r="Y2" s="33"/>
      <c r="Z2" s="33"/>
      <c r="AB2" s="36"/>
      <c r="AC2" s="36"/>
      <c r="AD2" s="36"/>
      <c r="AE2" s="36"/>
      <c r="AF2" s="36"/>
    </row>
    <row r="3" spans="2:37" ht="18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33"/>
      <c r="V3" s="33"/>
      <c r="W3" s="33"/>
      <c r="X3" s="33"/>
      <c r="Y3" s="33"/>
      <c r="Z3" s="33"/>
      <c r="AB3" s="36"/>
      <c r="AC3" s="36"/>
      <c r="AD3" s="36"/>
      <c r="AE3" s="36"/>
      <c r="AF3" s="36"/>
    </row>
    <row r="4" spans="2:37" ht="18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33"/>
      <c r="V4" s="33"/>
      <c r="W4" s="33"/>
      <c r="X4" s="33"/>
      <c r="Y4" s="33"/>
      <c r="Z4" s="33"/>
      <c r="AB4" s="36"/>
      <c r="AC4" s="36"/>
      <c r="AD4" s="36"/>
      <c r="AE4" s="36"/>
      <c r="AF4" s="36"/>
    </row>
    <row r="5" spans="2:37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AB5" s="36"/>
      <c r="AC5" s="36"/>
      <c r="AD5" s="36"/>
      <c r="AE5" s="36"/>
      <c r="AF5" s="36"/>
    </row>
    <row r="6" spans="2:37" s="38" customFormat="1" ht="24.95" customHeight="1" x14ac:dyDescent="0.2">
      <c r="B6" s="39" t="s">
        <v>167</v>
      </c>
      <c r="C6" s="40"/>
      <c r="D6" s="40"/>
      <c r="E6" s="41"/>
      <c r="F6" s="41"/>
      <c r="G6" s="41"/>
      <c r="H6" s="41"/>
      <c r="I6" s="41"/>
      <c r="J6" s="41"/>
      <c r="K6" s="41"/>
      <c r="L6" s="41"/>
      <c r="AB6" s="85"/>
      <c r="AC6" s="85"/>
      <c r="AD6" s="85"/>
      <c r="AE6" s="85"/>
      <c r="AF6" s="85"/>
      <c r="AG6" s="89"/>
      <c r="AH6" s="89"/>
      <c r="AI6" s="89"/>
      <c r="AJ6" s="89"/>
      <c r="AK6" s="89"/>
    </row>
    <row r="7" spans="2:37" ht="15" customHeight="1" x14ac:dyDescent="0.2">
      <c r="B7" s="192" t="s">
        <v>27</v>
      </c>
      <c r="C7" s="189" t="s">
        <v>55</v>
      </c>
      <c r="D7" s="190"/>
      <c r="E7" s="186" t="s">
        <v>7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AB7" s="86" t="s">
        <v>11</v>
      </c>
      <c r="AC7" s="86"/>
      <c r="AD7" s="86"/>
      <c r="AE7" s="86"/>
      <c r="AF7" s="86"/>
      <c r="AG7" s="90"/>
      <c r="AH7" s="90"/>
      <c r="AI7" s="90"/>
      <c r="AJ7" s="90"/>
      <c r="AK7" s="90"/>
    </row>
    <row r="8" spans="2:37" ht="27" customHeight="1" x14ac:dyDescent="0.2">
      <c r="B8" s="193"/>
      <c r="C8" s="191"/>
      <c r="D8" s="191"/>
      <c r="E8" s="188" t="s">
        <v>32</v>
      </c>
      <c r="F8" s="188"/>
      <c r="G8" s="188" t="s">
        <v>59</v>
      </c>
      <c r="H8" s="188"/>
      <c r="I8" s="188" t="s">
        <v>33</v>
      </c>
      <c r="J8" s="188"/>
      <c r="K8" s="188" t="s">
        <v>60</v>
      </c>
      <c r="L8" s="188"/>
      <c r="M8" s="188" t="s">
        <v>61</v>
      </c>
      <c r="N8" s="188"/>
      <c r="O8" s="188" t="s">
        <v>62</v>
      </c>
      <c r="P8" s="188"/>
      <c r="Q8" s="188" t="s">
        <v>56</v>
      </c>
      <c r="R8" s="188"/>
      <c r="AB8" s="86"/>
      <c r="AC8" s="86"/>
      <c r="AD8" s="86"/>
      <c r="AE8" s="86"/>
      <c r="AF8" s="86"/>
      <c r="AG8" s="90"/>
      <c r="AH8" s="90"/>
      <c r="AI8" s="90"/>
      <c r="AJ8" s="90"/>
      <c r="AK8" s="90"/>
    </row>
    <row r="9" spans="2:37" ht="27.95" customHeight="1" x14ac:dyDescent="0.2">
      <c r="B9" s="42"/>
      <c r="C9" s="43" t="s">
        <v>85</v>
      </c>
      <c r="D9" s="44" t="s">
        <v>3</v>
      </c>
      <c r="E9" s="43" t="s">
        <v>85</v>
      </c>
      <c r="F9" s="44" t="s">
        <v>3</v>
      </c>
      <c r="G9" s="43" t="s">
        <v>85</v>
      </c>
      <c r="H9" s="44" t="s">
        <v>3</v>
      </c>
      <c r="I9" s="43" t="s">
        <v>85</v>
      </c>
      <c r="J9" s="44" t="s">
        <v>3</v>
      </c>
      <c r="K9" s="43" t="s">
        <v>85</v>
      </c>
      <c r="L9" s="44" t="s">
        <v>3</v>
      </c>
      <c r="M9" s="43" t="s">
        <v>85</v>
      </c>
      <c r="N9" s="44" t="s">
        <v>3</v>
      </c>
      <c r="O9" s="43" t="s">
        <v>85</v>
      </c>
      <c r="P9" s="44" t="s">
        <v>3</v>
      </c>
      <c r="Q9" s="43" t="s">
        <v>85</v>
      </c>
      <c r="R9" s="44" t="s">
        <v>3</v>
      </c>
      <c r="AB9" s="86"/>
      <c r="AC9" s="86" t="s">
        <v>32</v>
      </c>
      <c r="AD9" s="86" t="s">
        <v>64</v>
      </c>
      <c r="AE9" s="86" t="s">
        <v>33</v>
      </c>
      <c r="AF9" s="90" t="s">
        <v>65</v>
      </c>
      <c r="AG9" s="90" t="s">
        <v>66</v>
      </c>
      <c r="AH9" s="90" t="s">
        <v>62</v>
      </c>
      <c r="AI9" s="86" t="s">
        <v>30</v>
      </c>
      <c r="AJ9" s="90"/>
      <c r="AK9" s="90"/>
    </row>
    <row r="10" spans="2:37" ht="21" customHeight="1" x14ac:dyDescent="0.2">
      <c r="B10" s="35" t="s">
        <v>8</v>
      </c>
      <c r="C10" s="8">
        <f>$G$36</f>
        <v>250952</v>
      </c>
      <c r="D10" s="4">
        <v>1</v>
      </c>
      <c r="E10" s="8">
        <f>$G$29</f>
        <v>43185</v>
      </c>
      <c r="F10" s="5">
        <f>E10/$C$10</f>
        <v>0.17208470145685231</v>
      </c>
      <c r="G10" s="8">
        <f>$G$30</f>
        <v>39440</v>
      </c>
      <c r="H10" s="5">
        <f>G10/$C$10</f>
        <v>0.15716152889795659</v>
      </c>
      <c r="I10" s="8">
        <f>$G$31</f>
        <v>18182</v>
      </c>
      <c r="J10" s="5">
        <f>I10/$C$10</f>
        <v>7.2452102394083326E-2</v>
      </c>
      <c r="K10" s="8">
        <f>$G$32</f>
        <v>7229</v>
      </c>
      <c r="L10" s="5">
        <f>K10/$C$10</f>
        <v>2.8806305588319678E-2</v>
      </c>
      <c r="M10" s="8">
        <f>$G$33</f>
        <v>26383</v>
      </c>
      <c r="N10" s="5">
        <f>M10/$C$10</f>
        <v>0.10513165864388409</v>
      </c>
      <c r="O10" s="8">
        <f>$G$34</f>
        <v>30515</v>
      </c>
      <c r="P10" s="5">
        <f>O10/$C$10</f>
        <v>0.12159695878096209</v>
      </c>
      <c r="Q10" s="8">
        <f>$G$35</f>
        <v>86018</v>
      </c>
      <c r="R10" s="5">
        <f>Q10/$C$10</f>
        <v>0.3427667442379419</v>
      </c>
      <c r="AB10" s="86" t="s">
        <v>39</v>
      </c>
      <c r="AC10" s="88">
        <f>$E$11</f>
        <v>2983</v>
      </c>
      <c r="AD10" s="88">
        <f>$G$11</f>
        <v>2813</v>
      </c>
      <c r="AE10" s="88">
        <f>$I$11</f>
        <v>1408</v>
      </c>
      <c r="AF10" s="91">
        <f>$K$11</f>
        <v>535</v>
      </c>
      <c r="AG10" s="91">
        <f>$M$11</f>
        <v>2023</v>
      </c>
      <c r="AH10" s="91">
        <f>$O$11</f>
        <v>2843</v>
      </c>
      <c r="AI10" s="88">
        <f>$Q$11</f>
        <v>6081</v>
      </c>
      <c r="AJ10" s="90"/>
      <c r="AK10" s="90"/>
    </row>
    <row r="11" spans="2:37" ht="21" customHeight="1" x14ac:dyDescent="0.2">
      <c r="B11" s="35" t="s">
        <v>39</v>
      </c>
      <c r="C11" s="8">
        <f>$G$58</f>
        <v>18686</v>
      </c>
      <c r="D11" s="6">
        <v>1</v>
      </c>
      <c r="E11" s="8">
        <f>$G$51</f>
        <v>2983</v>
      </c>
      <c r="F11" s="7">
        <f>E11/$C$11</f>
        <v>0.15963823183131756</v>
      </c>
      <c r="G11" s="8">
        <f>$G$52</f>
        <v>2813</v>
      </c>
      <c r="H11" s="7">
        <f>G11/$C$11</f>
        <v>0.15054051161297227</v>
      </c>
      <c r="I11" s="8">
        <f>$G$53</f>
        <v>1408</v>
      </c>
      <c r="J11" s="7">
        <f>I11/$C$11</f>
        <v>7.5350529808412711E-2</v>
      </c>
      <c r="K11" s="8">
        <f>$G$54</f>
        <v>535</v>
      </c>
      <c r="L11" s="7">
        <f>K11/$C$11</f>
        <v>2.8631060687145455E-2</v>
      </c>
      <c r="M11" s="9">
        <f>$G$55</f>
        <v>2023</v>
      </c>
      <c r="N11" s="7">
        <f>M11/$C$11</f>
        <v>0.1082628705983089</v>
      </c>
      <c r="O11" s="9">
        <f>$G$56</f>
        <v>2843</v>
      </c>
      <c r="P11" s="7">
        <f>O11/$C$11</f>
        <v>0.1521459916515038</v>
      </c>
      <c r="Q11" s="9">
        <f>$G$57</f>
        <v>6081</v>
      </c>
      <c r="R11" s="7">
        <f>Q11/$C$11</f>
        <v>0.32543080381033929</v>
      </c>
      <c r="AB11" s="86"/>
      <c r="AC11" s="86"/>
      <c r="AD11" s="86"/>
      <c r="AE11" s="86"/>
      <c r="AF11" s="86"/>
      <c r="AG11" s="90"/>
      <c r="AH11" s="90"/>
      <c r="AI11" s="90"/>
      <c r="AJ11" s="90"/>
      <c r="AK11" s="90"/>
    </row>
    <row r="12" spans="2:37" ht="24.95" customHeight="1" x14ac:dyDescent="0.2">
      <c r="B12" s="45" t="s">
        <v>21</v>
      </c>
      <c r="C12" s="46"/>
      <c r="D12" s="46"/>
      <c r="E12" s="46"/>
      <c r="F12" s="46"/>
      <c r="G12" s="46"/>
      <c r="H12" s="46"/>
      <c r="I12" s="46"/>
      <c r="J12" s="46"/>
      <c r="K12" s="46"/>
      <c r="L12" s="36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5" spans="2:37" s="47" customFormat="1" ht="24.95" customHeight="1" x14ac:dyDescent="0.2">
      <c r="B15" s="39" t="s">
        <v>168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2:37" ht="15" customHeight="1" x14ac:dyDescent="0.2">
      <c r="B16" s="192" t="s">
        <v>27</v>
      </c>
      <c r="C16" s="183" t="s">
        <v>55</v>
      </c>
      <c r="D16" s="184"/>
      <c r="E16" s="184"/>
      <c r="F16" s="186" t="s">
        <v>7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spans="2:29" ht="27.75" customHeight="1" x14ac:dyDescent="0.2">
      <c r="B17" s="193"/>
      <c r="C17" s="185"/>
      <c r="D17" s="185"/>
      <c r="E17" s="185"/>
      <c r="F17" s="187" t="s">
        <v>32</v>
      </c>
      <c r="G17" s="187"/>
      <c r="H17" s="187"/>
      <c r="I17" s="188" t="s">
        <v>59</v>
      </c>
      <c r="J17" s="187"/>
      <c r="K17" s="187"/>
      <c r="L17" s="187" t="s">
        <v>33</v>
      </c>
      <c r="M17" s="187"/>
      <c r="N17" s="187"/>
      <c r="O17" s="188" t="s">
        <v>60</v>
      </c>
      <c r="P17" s="187"/>
      <c r="Q17" s="187"/>
      <c r="R17" s="188" t="s">
        <v>61</v>
      </c>
      <c r="S17" s="187"/>
      <c r="T17" s="187"/>
      <c r="U17" s="187" t="s">
        <v>62</v>
      </c>
      <c r="V17" s="187"/>
      <c r="W17" s="187"/>
      <c r="X17" s="188" t="s">
        <v>56</v>
      </c>
      <c r="Y17" s="187"/>
      <c r="Z17" s="187"/>
    </row>
    <row r="18" spans="2:29" ht="35.1" customHeight="1" x14ac:dyDescent="0.2">
      <c r="B18" s="42"/>
      <c r="C18" s="43" t="s">
        <v>85</v>
      </c>
      <c r="D18" s="44" t="s">
        <v>69</v>
      </c>
      <c r="E18" s="44" t="s">
        <v>70</v>
      </c>
      <c r="F18" s="43" t="s">
        <v>85</v>
      </c>
      <c r="G18" s="44" t="s">
        <v>69</v>
      </c>
      <c r="H18" s="44" t="s">
        <v>70</v>
      </c>
      <c r="I18" s="43" t="s">
        <v>85</v>
      </c>
      <c r="J18" s="44" t="s">
        <v>69</v>
      </c>
      <c r="K18" s="44" t="s">
        <v>70</v>
      </c>
      <c r="L18" s="43" t="s">
        <v>85</v>
      </c>
      <c r="M18" s="44" t="s">
        <v>69</v>
      </c>
      <c r="N18" s="44" t="s">
        <v>70</v>
      </c>
      <c r="O18" s="43" t="s">
        <v>85</v>
      </c>
      <c r="P18" s="44" t="s">
        <v>69</v>
      </c>
      <c r="Q18" s="44" t="s">
        <v>70</v>
      </c>
      <c r="R18" s="43" t="s">
        <v>85</v>
      </c>
      <c r="S18" s="44" t="s">
        <v>69</v>
      </c>
      <c r="T18" s="44" t="s">
        <v>70</v>
      </c>
      <c r="U18" s="43" t="s">
        <v>85</v>
      </c>
      <c r="V18" s="44" t="s">
        <v>69</v>
      </c>
      <c r="W18" s="44" t="s">
        <v>70</v>
      </c>
      <c r="X18" s="43" t="s">
        <v>85</v>
      </c>
      <c r="Y18" s="44" t="s">
        <v>69</v>
      </c>
      <c r="Z18" s="44" t="s">
        <v>70</v>
      </c>
      <c r="AC18" s="35" t="s">
        <v>22</v>
      </c>
    </row>
    <row r="19" spans="2:29" ht="21" customHeight="1" x14ac:dyDescent="0.2">
      <c r="B19" s="35" t="s">
        <v>8</v>
      </c>
      <c r="C19" s="8">
        <f>$G$36</f>
        <v>250952</v>
      </c>
      <c r="D19" s="13">
        <f>G36-F36</f>
        <v>-593</v>
      </c>
      <c r="E19" s="12">
        <f>(G36-F36)/F36</f>
        <v>-2.3574310759506252E-3</v>
      </c>
      <c r="F19" s="8">
        <f>$G$29</f>
        <v>43185</v>
      </c>
      <c r="G19" s="13">
        <f>G29-F29</f>
        <v>194</v>
      </c>
      <c r="H19" s="12">
        <f>(G29-F29)/F29</f>
        <v>4.5125723988741831E-3</v>
      </c>
      <c r="I19" s="8">
        <f>$G$30</f>
        <v>39440</v>
      </c>
      <c r="J19" s="13">
        <f>G30-F30</f>
        <v>-1258</v>
      </c>
      <c r="K19" s="12">
        <f>(G30-F30)/F30</f>
        <v>-3.0910609857978277E-2</v>
      </c>
      <c r="L19" s="8">
        <f>$G$31</f>
        <v>18182</v>
      </c>
      <c r="M19" s="13">
        <f>G31-F31</f>
        <v>-147</v>
      </c>
      <c r="N19" s="12">
        <f>(G31-F31)/F31</f>
        <v>-8.0200774728572208E-3</v>
      </c>
      <c r="O19" s="8">
        <f>$G$32</f>
        <v>7229</v>
      </c>
      <c r="P19" s="13">
        <f>G32-F32</f>
        <v>22</v>
      </c>
      <c r="Q19" s="12">
        <f>(G32-F32)/F32</f>
        <v>3.0525877618981546E-3</v>
      </c>
      <c r="R19" s="8">
        <f>$G$33</f>
        <v>26383</v>
      </c>
      <c r="S19" s="13">
        <f>G33-F33</f>
        <v>-28</v>
      </c>
      <c r="T19" s="12">
        <f>(G33-F33)/F33</f>
        <v>-1.0601643254704478E-3</v>
      </c>
      <c r="U19" s="8">
        <f>$G$34</f>
        <v>30515</v>
      </c>
      <c r="V19" s="13">
        <f>G34-F34</f>
        <v>194</v>
      </c>
      <c r="W19" s="12">
        <f>(G34-F34)/F34</f>
        <v>6.3982058639226935E-3</v>
      </c>
      <c r="X19" s="8">
        <f>$G$35</f>
        <v>86018</v>
      </c>
      <c r="Y19" s="13">
        <f>G35-F35</f>
        <v>430</v>
      </c>
      <c r="Z19" s="12">
        <f>(G35-F35)/F35</f>
        <v>5.0240687946908448E-3</v>
      </c>
    </row>
    <row r="20" spans="2:29" ht="21" customHeight="1" x14ac:dyDescent="0.2">
      <c r="B20" s="35" t="s">
        <v>39</v>
      </c>
      <c r="C20" s="8">
        <f>$G$58</f>
        <v>18686</v>
      </c>
      <c r="D20" s="13">
        <f>G58-F58</f>
        <v>76</v>
      </c>
      <c r="E20" s="12">
        <f>(G58-F58)/F58</f>
        <v>4.0838259000537348E-3</v>
      </c>
      <c r="F20" s="8">
        <f>$G$51</f>
        <v>2983</v>
      </c>
      <c r="G20" s="13">
        <f>G51-F51</f>
        <v>40</v>
      </c>
      <c r="H20" s="12">
        <f>(G51-F51)/F51</f>
        <v>1.3591573224600747E-2</v>
      </c>
      <c r="I20" s="8">
        <f>$G$52</f>
        <v>2813</v>
      </c>
      <c r="J20" s="32">
        <f>G52-F52</f>
        <v>-64</v>
      </c>
      <c r="K20" s="7">
        <f>(G52-F52)/F52</f>
        <v>-2.2245394508168231E-2</v>
      </c>
      <c r="L20" s="9">
        <f>$G$53</f>
        <v>1408</v>
      </c>
      <c r="M20" s="32">
        <f>G53-F53</f>
        <v>-7</v>
      </c>
      <c r="N20" s="7">
        <f>(G53-F53)/F53</f>
        <v>-4.9469964664310955E-3</v>
      </c>
      <c r="O20" s="9">
        <f>$G$54</f>
        <v>535</v>
      </c>
      <c r="P20" s="32">
        <f>G54-F54</f>
        <v>-3</v>
      </c>
      <c r="Q20" s="7">
        <f>(G54-F54)/F54</f>
        <v>-5.5762081784386614E-3</v>
      </c>
      <c r="R20" s="9">
        <f>$G$55</f>
        <v>2023</v>
      </c>
      <c r="S20" s="32">
        <f>G55-F55</f>
        <v>-14</v>
      </c>
      <c r="T20" s="7">
        <f>(G55-F55)/F55</f>
        <v>-6.8728522336769758E-3</v>
      </c>
      <c r="U20" s="9">
        <f>$G$56</f>
        <v>2843</v>
      </c>
      <c r="V20" s="32">
        <f>G56-F56</f>
        <v>34</v>
      </c>
      <c r="W20" s="7">
        <f>(G56-F56)/F56</f>
        <v>1.2103951584193664E-2</v>
      </c>
      <c r="X20" s="9">
        <f>$G$57</f>
        <v>6081</v>
      </c>
      <c r="Y20" s="32">
        <f>G57-F57</f>
        <v>90</v>
      </c>
      <c r="Z20" s="7">
        <f>(G57-F57)/F57</f>
        <v>1.5022533800701052E-2</v>
      </c>
    </row>
    <row r="21" spans="2:29" ht="24.95" customHeight="1" x14ac:dyDescent="0.2">
      <c r="B21" s="54" t="s">
        <v>21</v>
      </c>
      <c r="C21" s="46"/>
      <c r="D21" s="46"/>
      <c r="E21" s="46"/>
      <c r="F21" s="46"/>
      <c r="G21" s="46"/>
      <c r="H21" s="46"/>
      <c r="I21" s="46"/>
      <c r="J21" s="36"/>
      <c r="K21" s="36"/>
      <c r="L21" s="36"/>
    </row>
    <row r="23" spans="2:29" ht="18" x14ac:dyDescent="0.2">
      <c r="B23" s="180" t="s">
        <v>160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33"/>
      <c r="V23" s="33"/>
      <c r="W23" s="33"/>
      <c r="X23" s="33"/>
      <c r="Y23" s="33"/>
      <c r="Z23" s="33"/>
    </row>
    <row r="24" spans="2:29" ht="18" x14ac:dyDescent="0.2"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33"/>
      <c r="V24" s="33"/>
      <c r="W24" s="33"/>
      <c r="X24" s="33"/>
      <c r="Y24" s="33"/>
      <c r="Z24" s="33"/>
    </row>
    <row r="25" spans="2:29" ht="18" x14ac:dyDescent="0.2"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33"/>
      <c r="V25" s="33"/>
      <c r="W25" s="33"/>
      <c r="X25" s="33"/>
      <c r="Y25" s="33"/>
      <c r="Z25" s="33"/>
    </row>
    <row r="27" spans="2:29" ht="24.95" customHeight="1" x14ac:dyDescent="0.2">
      <c r="B27" s="39" t="s">
        <v>169</v>
      </c>
      <c r="K27" s="36"/>
      <c r="L27" s="36"/>
    </row>
    <row r="28" spans="2:29" ht="25.5" x14ac:dyDescent="0.2">
      <c r="B28" s="42" t="s">
        <v>9</v>
      </c>
      <c r="C28" s="48">
        <v>2017</v>
      </c>
      <c r="D28" s="48">
        <v>2018</v>
      </c>
      <c r="E28" s="48">
        <v>2019</v>
      </c>
      <c r="F28" s="49">
        <v>2020</v>
      </c>
      <c r="G28" s="49">
        <v>2021</v>
      </c>
      <c r="H28" s="44" t="s">
        <v>71</v>
      </c>
      <c r="I28" s="44" t="s">
        <v>72</v>
      </c>
      <c r="K28" s="50"/>
      <c r="L28" s="51"/>
    </row>
    <row r="29" spans="2:29" x14ac:dyDescent="0.2">
      <c r="B29" s="36" t="s">
        <v>32</v>
      </c>
      <c r="C29" s="13">
        <f>'[1]1. Categorie merceologiche'!C8</f>
        <v>43621</v>
      </c>
      <c r="D29" s="13">
        <f>'[1]1. Categorie merceologiche'!D8</f>
        <v>43538</v>
      </c>
      <c r="E29" s="13">
        <f>'[1]1. Categorie merceologiche'!E8</f>
        <v>43087</v>
      </c>
      <c r="F29" s="13">
        <f>'[1]1. Categorie merceologiche'!F8</f>
        <v>42991</v>
      </c>
      <c r="G29" s="13">
        <f>'[1]1. Categorie merceologiche'!G8</f>
        <v>43185</v>
      </c>
      <c r="H29" s="13">
        <f t="shared" ref="H29:H36" si="0">G29-C29</f>
        <v>-436</v>
      </c>
      <c r="I29" s="12">
        <f t="shared" ref="I29:I36" si="1">(G29-C29)/C29</f>
        <v>-9.9951858050021779E-3</v>
      </c>
    </row>
    <row r="30" spans="2:29" x14ac:dyDescent="0.2">
      <c r="B30" s="36" t="s">
        <v>64</v>
      </c>
      <c r="C30" s="13">
        <f>'[1]1. Categorie merceologiche'!C9</f>
        <v>45017</v>
      </c>
      <c r="D30" s="13">
        <f>'[1]1. Categorie merceologiche'!D9</f>
        <v>44092</v>
      </c>
      <c r="E30" s="13">
        <f>'[1]1. Categorie merceologiche'!E9</f>
        <v>42479</v>
      </c>
      <c r="F30" s="13">
        <f>'[1]1. Categorie merceologiche'!F9</f>
        <v>40698</v>
      </c>
      <c r="G30" s="13">
        <f>'[1]1. Categorie merceologiche'!G9</f>
        <v>39440</v>
      </c>
      <c r="H30" s="13">
        <f t="shared" si="0"/>
        <v>-5577</v>
      </c>
      <c r="I30" s="12">
        <f t="shared" si="1"/>
        <v>-0.12388653175467046</v>
      </c>
      <c r="J30" s="107"/>
      <c r="K30" s="92"/>
    </row>
    <row r="31" spans="2:29" x14ac:dyDescent="0.2">
      <c r="B31" s="36" t="s">
        <v>33</v>
      </c>
      <c r="C31" s="13">
        <f>'[1]1. Categorie merceologiche'!C10</f>
        <v>19302</v>
      </c>
      <c r="D31" s="13">
        <f>'[1]1. Categorie merceologiche'!D10</f>
        <v>19014</v>
      </c>
      <c r="E31" s="13">
        <f>'[1]1. Categorie merceologiche'!E10</f>
        <v>18732</v>
      </c>
      <c r="F31" s="13">
        <f>'[1]1. Categorie merceologiche'!F10</f>
        <v>18329</v>
      </c>
      <c r="G31" s="13">
        <f>'[1]1. Categorie merceologiche'!G10</f>
        <v>18182</v>
      </c>
      <c r="H31" s="13">
        <f t="shared" si="0"/>
        <v>-1120</v>
      </c>
      <c r="I31" s="12">
        <f t="shared" si="1"/>
        <v>-5.8025075121749044E-2</v>
      </c>
      <c r="J31" s="107"/>
      <c r="K31" s="92"/>
    </row>
    <row r="32" spans="2:29" x14ac:dyDescent="0.2">
      <c r="B32" s="36" t="s">
        <v>65</v>
      </c>
      <c r="C32" s="13">
        <f>'[1]1. Categorie merceologiche'!C11</f>
        <v>7458</v>
      </c>
      <c r="D32" s="13">
        <f>'[1]1. Categorie merceologiche'!D11</f>
        <v>7430</v>
      </c>
      <c r="E32" s="13">
        <f>'[1]1. Categorie merceologiche'!E11</f>
        <v>7419</v>
      </c>
      <c r="F32" s="13">
        <f>'[1]1. Categorie merceologiche'!F11</f>
        <v>7207</v>
      </c>
      <c r="G32" s="13">
        <f>'[1]1. Categorie merceologiche'!G11</f>
        <v>7229</v>
      </c>
      <c r="H32" s="13">
        <f t="shared" si="0"/>
        <v>-229</v>
      </c>
      <c r="I32" s="12">
        <f t="shared" si="1"/>
        <v>-3.07052829176723E-2</v>
      </c>
    </row>
    <row r="33" spans="2:12" x14ac:dyDescent="0.2">
      <c r="B33" s="36" t="s">
        <v>66</v>
      </c>
      <c r="C33" s="13">
        <f>'[1]1. Categorie merceologiche'!C12</f>
        <v>27180</v>
      </c>
      <c r="D33" s="13">
        <f>'[1]1. Categorie merceologiche'!D12</f>
        <v>27216</v>
      </c>
      <c r="E33" s="13">
        <f>'[1]1. Categorie merceologiche'!E12</f>
        <v>26790</v>
      </c>
      <c r="F33" s="13">
        <f>'[1]1. Categorie merceologiche'!F12</f>
        <v>26411</v>
      </c>
      <c r="G33" s="13">
        <f>'[1]1. Categorie merceologiche'!G12</f>
        <v>26383</v>
      </c>
      <c r="H33" s="13">
        <f t="shared" si="0"/>
        <v>-797</v>
      </c>
      <c r="I33" s="12">
        <f t="shared" si="1"/>
        <v>-2.9323031640912437E-2</v>
      </c>
    </row>
    <row r="34" spans="2:12" x14ac:dyDescent="0.2">
      <c r="B34" s="36" t="s">
        <v>62</v>
      </c>
      <c r="C34" s="13">
        <f>'[1]1. Categorie merceologiche'!C13</f>
        <v>29127</v>
      </c>
      <c r="D34" s="13">
        <f>'[1]1. Categorie merceologiche'!D13</f>
        <v>29857</v>
      </c>
      <c r="E34" s="13">
        <f>'[1]1. Categorie merceologiche'!E13</f>
        <v>30261</v>
      </c>
      <c r="F34" s="13">
        <f>'[1]1. Categorie merceologiche'!F13</f>
        <v>30321</v>
      </c>
      <c r="G34" s="13">
        <f>'[1]1. Categorie merceologiche'!G13</f>
        <v>30515</v>
      </c>
      <c r="H34" s="13">
        <f t="shared" si="0"/>
        <v>1388</v>
      </c>
      <c r="I34" s="12">
        <f t="shared" si="1"/>
        <v>4.7653380025405978E-2</v>
      </c>
    </row>
    <row r="35" spans="2:12" x14ac:dyDescent="0.2">
      <c r="B35" s="36" t="s">
        <v>30</v>
      </c>
      <c r="C35" s="13">
        <f>'[1]1. Categorie merceologiche'!C14</f>
        <v>87507</v>
      </c>
      <c r="D35" s="13">
        <f>'[1]1. Categorie merceologiche'!D14</f>
        <v>87065</v>
      </c>
      <c r="E35" s="13">
        <f>'[1]1. Categorie merceologiche'!E14</f>
        <v>86043</v>
      </c>
      <c r="F35" s="13">
        <f>'[1]1. Categorie merceologiche'!F14</f>
        <v>85588</v>
      </c>
      <c r="G35" s="13">
        <f>'[1]1. Categorie merceologiche'!G14</f>
        <v>86018</v>
      </c>
      <c r="H35" s="13">
        <f t="shared" si="0"/>
        <v>-1489</v>
      </c>
      <c r="I35" s="12">
        <f t="shared" si="1"/>
        <v>-1.7015781594615288E-2</v>
      </c>
    </row>
    <row r="36" spans="2:12" x14ac:dyDescent="0.2">
      <c r="B36" s="52" t="s">
        <v>31</v>
      </c>
      <c r="C36" s="9">
        <f>SUM(C29:C35)</f>
        <v>259212</v>
      </c>
      <c r="D36" s="9">
        <f>SUM(D29:D35)</f>
        <v>258212</v>
      </c>
      <c r="E36" s="9">
        <f>SUM(E29:E35)</f>
        <v>254811</v>
      </c>
      <c r="F36" s="9">
        <f>SUM(F29:F35)</f>
        <v>251545</v>
      </c>
      <c r="G36" s="9">
        <f>SUM(G29:G35)</f>
        <v>250952</v>
      </c>
      <c r="H36" s="9">
        <f t="shared" si="0"/>
        <v>-8260</v>
      </c>
      <c r="I36" s="53">
        <f t="shared" si="1"/>
        <v>-3.1865808681696833E-2</v>
      </c>
    </row>
    <row r="37" spans="2:12" ht="24.95" customHeight="1" x14ac:dyDescent="0.2">
      <c r="B37" s="99" t="s">
        <v>21</v>
      </c>
      <c r="C37" s="100"/>
      <c r="D37" s="100"/>
      <c r="E37" s="100"/>
      <c r="F37" s="100"/>
      <c r="G37" s="100"/>
      <c r="H37" s="100"/>
      <c r="I37" s="100"/>
      <c r="J37" s="105"/>
      <c r="K37" s="93"/>
      <c r="L37" s="12"/>
    </row>
    <row r="38" spans="2:12" x14ac:dyDescent="0.2">
      <c r="B38" s="86"/>
      <c r="C38" s="106"/>
      <c r="D38" s="106"/>
      <c r="E38" s="106"/>
      <c r="F38" s="106"/>
      <c r="G38" s="106"/>
      <c r="H38" s="106"/>
      <c r="I38" s="93"/>
      <c r="J38" s="92"/>
      <c r="K38" s="93"/>
      <c r="L38" s="12"/>
    </row>
    <row r="39" spans="2:12" s="164" customFormat="1" x14ac:dyDescent="0.2">
      <c r="B39" s="86"/>
      <c r="C39" s="90">
        <v>2017</v>
      </c>
      <c r="D39" s="90">
        <v>2018</v>
      </c>
      <c r="E39" s="90">
        <v>2019</v>
      </c>
      <c r="F39" s="90">
        <v>2020</v>
      </c>
      <c r="G39" s="167">
        <v>2021</v>
      </c>
      <c r="H39" s="87"/>
      <c r="I39" s="13"/>
      <c r="J39" s="12"/>
      <c r="K39" s="13"/>
      <c r="L39" s="12"/>
    </row>
    <row r="40" spans="2:12" s="164" customFormat="1" x14ac:dyDescent="0.2">
      <c r="B40" s="86" t="s">
        <v>32</v>
      </c>
      <c r="C40" s="88">
        <f>C29/$C$29*100</f>
        <v>100</v>
      </c>
      <c r="D40" s="88">
        <f t="shared" ref="D40:G40" si="2">D29/$C$29*100</f>
        <v>99.809724673895602</v>
      </c>
      <c r="E40" s="88">
        <f t="shared" si="2"/>
        <v>98.775818986268078</v>
      </c>
      <c r="F40" s="88">
        <f t="shared" si="2"/>
        <v>98.555741500653355</v>
      </c>
      <c r="G40" s="88">
        <f t="shared" si="2"/>
        <v>99.000481419499792</v>
      </c>
      <c r="H40" s="88"/>
      <c r="I40" s="13"/>
      <c r="J40" s="12"/>
      <c r="K40" s="13"/>
      <c r="L40" s="12"/>
    </row>
    <row r="41" spans="2:12" s="164" customFormat="1" x14ac:dyDescent="0.2">
      <c r="B41" s="86" t="s">
        <v>64</v>
      </c>
      <c r="C41" s="88">
        <f>C30/$C$30*100</f>
        <v>100</v>
      </c>
      <c r="D41" s="88">
        <f t="shared" ref="D41:G41" si="3">D30/$C$30*100</f>
        <v>97.945220694404327</v>
      </c>
      <c r="E41" s="88">
        <f t="shared" si="3"/>
        <v>94.362129862052115</v>
      </c>
      <c r="F41" s="88">
        <f t="shared" si="3"/>
        <v>90.405846680143057</v>
      </c>
      <c r="G41" s="88">
        <f t="shared" si="3"/>
        <v>87.611346824532959</v>
      </c>
      <c r="H41" s="88"/>
      <c r="I41" s="13"/>
      <c r="J41" s="12"/>
      <c r="K41" s="13"/>
      <c r="L41" s="12"/>
    </row>
    <row r="42" spans="2:12" s="164" customFormat="1" x14ac:dyDescent="0.2">
      <c r="B42" s="86" t="s">
        <v>33</v>
      </c>
      <c r="C42" s="88">
        <f>C31/$C$31*100</f>
        <v>100</v>
      </c>
      <c r="D42" s="88">
        <f t="shared" ref="D42:G42" si="4">D31/$C$31*100</f>
        <v>98.507926639726449</v>
      </c>
      <c r="E42" s="88">
        <f t="shared" si="4"/>
        <v>97.046938141125267</v>
      </c>
      <c r="F42" s="88">
        <f t="shared" si="4"/>
        <v>94.959071598798047</v>
      </c>
      <c r="G42" s="88">
        <f t="shared" si="4"/>
        <v>94.197492487825102</v>
      </c>
      <c r="H42" s="88"/>
      <c r="I42" s="13"/>
      <c r="J42" s="12"/>
      <c r="K42" s="13"/>
      <c r="L42" s="12"/>
    </row>
    <row r="43" spans="2:12" s="164" customFormat="1" x14ac:dyDescent="0.2">
      <c r="B43" s="86" t="s">
        <v>65</v>
      </c>
      <c r="C43" s="88">
        <f>C32/$C$32*100</f>
        <v>100</v>
      </c>
      <c r="D43" s="88">
        <f t="shared" ref="D43:G43" si="5">D32/$C$32*100</f>
        <v>99.62456422633413</v>
      </c>
      <c r="E43" s="88">
        <f t="shared" si="5"/>
        <v>99.477071600965402</v>
      </c>
      <c r="F43" s="88">
        <f t="shared" si="5"/>
        <v>96.634486457495299</v>
      </c>
      <c r="G43" s="88">
        <f t="shared" si="5"/>
        <v>96.929471708232768</v>
      </c>
      <c r="H43" s="88"/>
      <c r="I43" s="13"/>
      <c r="J43" s="12"/>
      <c r="K43" s="13"/>
      <c r="L43" s="12"/>
    </row>
    <row r="44" spans="2:12" s="164" customFormat="1" x14ac:dyDescent="0.2">
      <c r="B44" s="86" t="s">
        <v>66</v>
      </c>
      <c r="C44" s="88">
        <f>C33/$C$33*100</f>
        <v>100</v>
      </c>
      <c r="D44" s="88">
        <f t="shared" ref="D44:G44" si="6">D33/$C$33*100</f>
        <v>100.13245033112584</v>
      </c>
      <c r="E44" s="88">
        <f t="shared" si="6"/>
        <v>98.565121412803535</v>
      </c>
      <c r="F44" s="88">
        <f t="shared" si="6"/>
        <v>97.170713760117735</v>
      </c>
      <c r="G44" s="88">
        <f t="shared" si="6"/>
        <v>97.067696835908762</v>
      </c>
      <c r="H44" s="88"/>
      <c r="I44" s="13"/>
      <c r="J44" s="12"/>
      <c r="K44" s="13"/>
      <c r="L44" s="12"/>
    </row>
    <row r="45" spans="2:12" s="164" customFormat="1" x14ac:dyDescent="0.2">
      <c r="B45" s="86" t="s">
        <v>62</v>
      </c>
      <c r="C45" s="88">
        <f>C34/$C$34*100</f>
        <v>100</v>
      </c>
      <c r="D45" s="88">
        <f t="shared" ref="D45:G45" si="7">D34/$C$34*100</f>
        <v>102.50626566416041</v>
      </c>
      <c r="E45" s="88">
        <f t="shared" si="7"/>
        <v>103.89329488103823</v>
      </c>
      <c r="F45" s="88">
        <f t="shared" si="7"/>
        <v>104.09928931918839</v>
      </c>
      <c r="G45" s="88">
        <f t="shared" si="7"/>
        <v>104.7653380025406</v>
      </c>
      <c r="H45" s="88"/>
      <c r="I45" s="13"/>
      <c r="J45" s="12"/>
      <c r="K45" s="13"/>
      <c r="L45" s="12"/>
    </row>
    <row r="46" spans="2:12" s="164" customFormat="1" x14ac:dyDescent="0.2">
      <c r="B46" s="86"/>
      <c r="C46" s="88"/>
      <c r="D46" s="88"/>
      <c r="E46" s="88"/>
      <c r="F46" s="88"/>
      <c r="G46" s="88"/>
      <c r="H46" s="88"/>
      <c r="I46" s="13"/>
      <c r="J46" s="12"/>
      <c r="K46" s="13"/>
      <c r="L46" s="12"/>
    </row>
    <row r="47" spans="2:12" s="164" customFormat="1" x14ac:dyDescent="0.2">
      <c r="B47" s="166"/>
      <c r="C47" s="12"/>
      <c r="D47" s="12"/>
      <c r="E47" s="12"/>
      <c r="F47" s="12"/>
      <c r="G47" s="12"/>
      <c r="H47" s="12"/>
      <c r="I47" s="13"/>
      <c r="J47" s="12"/>
      <c r="K47" s="13"/>
      <c r="L47" s="12"/>
    </row>
    <row r="48" spans="2:12" s="164" customFormat="1" x14ac:dyDescent="0.2">
      <c r="K48" s="36"/>
      <c r="L48" s="36"/>
    </row>
    <row r="49" spans="2:12" s="164" customFormat="1" ht="24.95" customHeight="1" x14ac:dyDescent="0.2">
      <c r="B49" s="39" t="s">
        <v>170</v>
      </c>
      <c r="K49" s="36"/>
      <c r="L49" s="36"/>
    </row>
    <row r="50" spans="2:12" s="164" customFormat="1" ht="25.5" x14ac:dyDescent="0.2">
      <c r="B50" s="42" t="s">
        <v>40</v>
      </c>
      <c r="C50" s="48">
        <v>2017</v>
      </c>
      <c r="D50" s="48">
        <v>2018</v>
      </c>
      <c r="E50" s="48">
        <v>2019</v>
      </c>
      <c r="F50" s="49">
        <v>2020</v>
      </c>
      <c r="G50" s="49">
        <v>2021</v>
      </c>
      <c r="H50" s="44" t="s">
        <v>71</v>
      </c>
      <c r="I50" s="44" t="s">
        <v>72</v>
      </c>
      <c r="K50" s="50"/>
      <c r="L50" s="51"/>
    </row>
    <row r="51" spans="2:12" s="164" customFormat="1" x14ac:dyDescent="0.2">
      <c r="B51" s="36" t="s">
        <v>32</v>
      </c>
      <c r="C51" s="13">
        <f>'[1]1. Categorie merceologiche'!C18</f>
        <v>3057</v>
      </c>
      <c r="D51" s="13">
        <f>'[1]1. Categorie merceologiche'!D18</f>
        <v>3029</v>
      </c>
      <c r="E51" s="13">
        <f>'[1]1. Categorie merceologiche'!E18</f>
        <v>2938</v>
      </c>
      <c r="F51" s="13">
        <f>'[1]1. Categorie merceologiche'!F18</f>
        <v>2943</v>
      </c>
      <c r="G51" s="13">
        <f>'[1]1. Categorie merceologiche'!G18</f>
        <v>2983</v>
      </c>
      <c r="H51" s="13">
        <f>G51-C51</f>
        <v>-74</v>
      </c>
      <c r="I51" s="12">
        <f>(G51-C51)/C51</f>
        <v>-2.4206738632646385E-2</v>
      </c>
      <c r="J51" s="13"/>
      <c r="K51" s="12"/>
      <c r="L51" s="12"/>
    </row>
    <row r="52" spans="2:12" s="164" customFormat="1" x14ac:dyDescent="0.2">
      <c r="B52" s="36" t="s">
        <v>64</v>
      </c>
      <c r="C52" s="13">
        <f>'[1]1. Categorie merceologiche'!C19</f>
        <v>3357</v>
      </c>
      <c r="D52" s="13">
        <f>'[1]1. Categorie merceologiche'!D19</f>
        <v>3238</v>
      </c>
      <c r="E52" s="13">
        <f>'[1]1. Categorie merceologiche'!E19</f>
        <v>2990</v>
      </c>
      <c r="F52" s="13">
        <f>'[1]1. Categorie merceologiche'!F19</f>
        <v>2877</v>
      </c>
      <c r="G52" s="13">
        <f>'[1]1. Categorie merceologiche'!G19</f>
        <v>2813</v>
      </c>
      <c r="H52" s="13">
        <f>G52-C52</f>
        <v>-544</v>
      </c>
      <c r="I52" s="12">
        <f>(G52-C52)/C52</f>
        <v>-0.16204944891271969</v>
      </c>
      <c r="J52" s="13"/>
      <c r="K52" s="12"/>
    </row>
    <row r="53" spans="2:12" s="164" customFormat="1" x14ac:dyDescent="0.2">
      <c r="B53" s="36" t="s">
        <v>33</v>
      </c>
      <c r="C53" s="13">
        <f>'[1]1. Categorie merceologiche'!C20</f>
        <v>1517</v>
      </c>
      <c r="D53" s="13">
        <f>'[1]1. Categorie merceologiche'!D20</f>
        <v>1460</v>
      </c>
      <c r="E53" s="13">
        <f>'[1]1. Categorie merceologiche'!E20</f>
        <v>1438</v>
      </c>
      <c r="F53" s="13">
        <f>'[1]1. Categorie merceologiche'!F20</f>
        <v>1415</v>
      </c>
      <c r="G53" s="13">
        <f>'[1]1. Categorie merceologiche'!G20</f>
        <v>1408</v>
      </c>
      <c r="H53" s="13">
        <f>G53-C53</f>
        <v>-109</v>
      </c>
      <c r="I53" s="12">
        <f>(G53-C53)/C53</f>
        <v>-7.1852340145023078E-2</v>
      </c>
      <c r="J53" s="13"/>
      <c r="K53" s="12"/>
    </row>
    <row r="54" spans="2:12" s="164" customFormat="1" x14ac:dyDescent="0.2">
      <c r="B54" s="36" t="s">
        <v>65</v>
      </c>
      <c r="C54" s="13">
        <f>'[1]1. Categorie merceologiche'!C21</f>
        <v>567</v>
      </c>
      <c r="D54" s="13">
        <f>'[1]1. Categorie merceologiche'!D21</f>
        <v>563</v>
      </c>
      <c r="E54" s="13">
        <f>'[1]1. Categorie merceologiche'!E21</f>
        <v>546</v>
      </c>
      <c r="F54" s="13">
        <f>'[1]1. Categorie merceologiche'!F21</f>
        <v>538</v>
      </c>
      <c r="G54" s="13">
        <f>'[1]1. Categorie merceologiche'!G21</f>
        <v>535</v>
      </c>
      <c r="H54" s="13">
        <f t="shared" ref="H54:H56" si="8">G54-C54</f>
        <v>-32</v>
      </c>
      <c r="I54" s="12">
        <f t="shared" ref="I54:I57" si="9">(G54-C54)/C54</f>
        <v>-5.6437389770723101E-2</v>
      </c>
      <c r="J54" s="13"/>
      <c r="K54" s="12"/>
    </row>
    <row r="55" spans="2:12" s="164" customFormat="1" x14ac:dyDescent="0.2">
      <c r="B55" s="36" t="s">
        <v>66</v>
      </c>
      <c r="C55" s="13">
        <f>'[1]1. Categorie merceologiche'!C22</f>
        <v>2155</v>
      </c>
      <c r="D55" s="13">
        <f>'[1]1. Categorie merceologiche'!D22</f>
        <v>2117</v>
      </c>
      <c r="E55" s="13">
        <f>'[1]1. Categorie merceologiche'!E22</f>
        <v>2058</v>
      </c>
      <c r="F55" s="13">
        <f>'[1]1. Categorie merceologiche'!F22</f>
        <v>2037</v>
      </c>
      <c r="G55" s="13">
        <f>'[1]1. Categorie merceologiche'!G22</f>
        <v>2023</v>
      </c>
      <c r="H55" s="13">
        <f t="shared" si="8"/>
        <v>-132</v>
      </c>
      <c r="I55" s="12">
        <f t="shared" si="9"/>
        <v>-6.1252900232018563E-2</v>
      </c>
      <c r="J55" s="13"/>
      <c r="K55" s="12"/>
    </row>
    <row r="56" spans="2:12" s="164" customFormat="1" x14ac:dyDescent="0.2">
      <c r="B56" s="36" t="s">
        <v>62</v>
      </c>
      <c r="C56" s="13">
        <f>'[1]1. Categorie merceologiche'!C23</f>
        <v>2835</v>
      </c>
      <c r="D56" s="13">
        <f>'[1]1. Categorie merceologiche'!D23</f>
        <v>2886</v>
      </c>
      <c r="E56" s="13">
        <f>'[1]1. Categorie merceologiche'!E23</f>
        <v>2817</v>
      </c>
      <c r="F56" s="13">
        <f>'[1]1. Categorie merceologiche'!F23</f>
        <v>2809</v>
      </c>
      <c r="G56" s="13">
        <f>'[1]1. Categorie merceologiche'!G23</f>
        <v>2843</v>
      </c>
      <c r="H56" s="13">
        <f t="shared" si="8"/>
        <v>8</v>
      </c>
      <c r="I56" s="12">
        <f t="shared" si="9"/>
        <v>2.8218694885361554E-3</v>
      </c>
      <c r="J56" s="13"/>
      <c r="K56" s="12"/>
    </row>
    <row r="57" spans="2:12" s="164" customFormat="1" x14ac:dyDescent="0.2">
      <c r="B57" s="36" t="s">
        <v>30</v>
      </c>
      <c r="C57" s="13">
        <f>'[1]1. Categorie merceologiche'!C24</f>
        <v>6298</v>
      </c>
      <c r="D57" s="13">
        <f>'[1]1. Categorie merceologiche'!D24</f>
        <v>6198</v>
      </c>
      <c r="E57" s="13">
        <f>'[1]1. Categorie merceologiche'!E24</f>
        <v>5960</v>
      </c>
      <c r="F57" s="13">
        <f>'[1]1. Categorie merceologiche'!F24</f>
        <v>5991</v>
      </c>
      <c r="G57" s="13">
        <f>'[1]1. Categorie merceologiche'!G24</f>
        <v>6081</v>
      </c>
      <c r="H57" s="13">
        <f>G57-C57</f>
        <v>-217</v>
      </c>
      <c r="I57" s="12">
        <f t="shared" si="9"/>
        <v>-3.445538266116227E-2</v>
      </c>
      <c r="J57" s="13"/>
      <c r="K57" s="12"/>
    </row>
    <row r="58" spans="2:12" s="164" customFormat="1" x14ac:dyDescent="0.2">
      <c r="B58" s="52" t="s">
        <v>31</v>
      </c>
      <c r="C58" s="9">
        <f>SUM(C51:C57)</f>
        <v>19786</v>
      </c>
      <c r="D58" s="9">
        <f>SUM(D51:D57)</f>
        <v>19491</v>
      </c>
      <c r="E58" s="9">
        <f>SUM(E51:E57)</f>
        <v>18747</v>
      </c>
      <c r="F58" s="9">
        <f>SUM(F51:F57)</f>
        <v>18610</v>
      </c>
      <c r="G58" s="9">
        <f>SUM(G51:G57)</f>
        <v>18686</v>
      </c>
      <c r="H58" s="9">
        <f>G58-C58</f>
        <v>-1100</v>
      </c>
      <c r="I58" s="53">
        <f>(G58-C58)/C58</f>
        <v>-5.5594865056100271E-2</v>
      </c>
      <c r="J58" s="3"/>
      <c r="K58" s="12"/>
    </row>
    <row r="59" spans="2:12" s="164" customFormat="1" ht="24.95" customHeight="1" x14ac:dyDescent="0.2">
      <c r="B59" s="54" t="s">
        <v>21</v>
      </c>
      <c r="C59" s="11"/>
      <c r="D59" s="11"/>
      <c r="E59" s="11"/>
      <c r="F59" s="11"/>
      <c r="G59" s="11"/>
      <c r="H59" s="11"/>
      <c r="I59" s="11"/>
      <c r="J59" s="55"/>
      <c r="K59" s="13"/>
      <c r="L59" s="12"/>
    </row>
    <row r="60" spans="2:12" s="164" customFormat="1" x14ac:dyDescent="0.2">
      <c r="B60" s="86"/>
      <c r="C60" s="88"/>
      <c r="D60" s="88"/>
      <c r="E60" s="88"/>
      <c r="F60" s="88"/>
      <c r="G60" s="88"/>
      <c r="H60" s="88"/>
      <c r="I60" s="13"/>
      <c r="J60" s="12"/>
      <c r="K60" s="13"/>
      <c r="L60" s="12"/>
    </row>
    <row r="61" spans="2:12" s="164" customFormat="1" x14ac:dyDescent="0.2">
      <c r="B61" s="86"/>
      <c r="C61" s="90">
        <v>2017</v>
      </c>
      <c r="D61" s="90">
        <v>2018</v>
      </c>
      <c r="E61" s="90">
        <v>2019</v>
      </c>
      <c r="F61" s="90">
        <v>2020</v>
      </c>
      <c r="G61" s="167">
        <v>2021</v>
      </c>
      <c r="H61" s="87"/>
      <c r="I61" s="13"/>
      <c r="J61" s="12"/>
      <c r="K61" s="13"/>
      <c r="L61" s="12"/>
    </row>
    <row r="62" spans="2:12" s="164" customFormat="1" x14ac:dyDescent="0.2">
      <c r="B62" s="86" t="s">
        <v>32</v>
      </c>
      <c r="C62" s="88">
        <f>C51/$C$51*100</f>
        <v>100</v>
      </c>
      <c r="D62" s="88">
        <f t="shared" ref="D62:G62" si="10">D51/$C$51*100</f>
        <v>99.084069349034991</v>
      </c>
      <c r="E62" s="88">
        <f t="shared" si="10"/>
        <v>96.107294733398746</v>
      </c>
      <c r="F62" s="88">
        <f t="shared" si="10"/>
        <v>96.270853778213933</v>
      </c>
      <c r="G62" s="88">
        <f t="shared" si="10"/>
        <v>97.579326136735361</v>
      </c>
      <c r="H62" s="88"/>
      <c r="I62" s="13"/>
      <c r="J62" s="12"/>
      <c r="K62" s="13"/>
      <c r="L62" s="12"/>
    </row>
    <row r="63" spans="2:12" s="164" customFormat="1" x14ac:dyDescent="0.2">
      <c r="B63" s="86" t="s">
        <v>64</v>
      </c>
      <c r="C63" s="88">
        <f>C52/$C$52*100</f>
        <v>100</v>
      </c>
      <c r="D63" s="88">
        <f t="shared" ref="D63:G63" si="11">D52/$C$52*100</f>
        <v>96.455168305034249</v>
      </c>
      <c r="E63" s="88">
        <f t="shared" si="11"/>
        <v>89.067619898719101</v>
      </c>
      <c r="F63" s="88">
        <f t="shared" si="11"/>
        <v>85.701519213583552</v>
      </c>
      <c r="G63" s="88">
        <f t="shared" si="11"/>
        <v>83.795055108728036</v>
      </c>
      <c r="H63" s="88"/>
      <c r="I63" s="13"/>
      <c r="J63" s="12"/>
      <c r="K63" s="13"/>
      <c r="L63" s="12"/>
    </row>
    <row r="64" spans="2:12" s="164" customFormat="1" x14ac:dyDescent="0.2">
      <c r="B64" s="86" t="s">
        <v>33</v>
      </c>
      <c r="C64" s="88">
        <f>C53/$C$53*100</f>
        <v>100</v>
      </c>
      <c r="D64" s="88">
        <f t="shared" ref="D64:G64" si="12">D53/$C$53*100</f>
        <v>96.242584047462103</v>
      </c>
      <c r="E64" s="88">
        <f t="shared" si="12"/>
        <v>94.792353328938688</v>
      </c>
      <c r="F64" s="88">
        <f t="shared" si="12"/>
        <v>93.2762030323006</v>
      </c>
      <c r="G64" s="88">
        <f t="shared" si="12"/>
        <v>92.814765985497701</v>
      </c>
      <c r="H64" s="88"/>
      <c r="I64" s="13"/>
      <c r="J64" s="12"/>
      <c r="K64" s="13"/>
      <c r="L64" s="12"/>
    </row>
    <row r="65" spans="2:12" s="164" customFormat="1" x14ac:dyDescent="0.2">
      <c r="B65" s="86" t="s">
        <v>65</v>
      </c>
      <c r="C65" s="88">
        <f>C54/$C$54*100</f>
        <v>100</v>
      </c>
      <c r="D65" s="88">
        <f t="shared" ref="D65:G65" si="13">D54/$C$54*100</f>
        <v>99.294532627865962</v>
      </c>
      <c r="E65" s="88">
        <f t="shared" si="13"/>
        <v>96.296296296296291</v>
      </c>
      <c r="F65" s="88">
        <f t="shared" si="13"/>
        <v>94.885361552028215</v>
      </c>
      <c r="G65" s="88">
        <f t="shared" si="13"/>
        <v>94.356261022927697</v>
      </c>
      <c r="H65" s="88"/>
      <c r="I65" s="13"/>
      <c r="J65" s="12"/>
      <c r="K65" s="13"/>
      <c r="L65" s="12"/>
    </row>
    <row r="66" spans="2:12" s="164" customFormat="1" x14ac:dyDescent="0.2">
      <c r="B66" s="86" t="s">
        <v>66</v>
      </c>
      <c r="C66" s="88">
        <f>C55/$C$55*100</f>
        <v>100</v>
      </c>
      <c r="D66" s="88">
        <f t="shared" ref="D66:G66" si="14">D55/$C$55*100</f>
        <v>98.236658932714619</v>
      </c>
      <c r="E66" s="88">
        <f t="shared" si="14"/>
        <v>95.498839907192576</v>
      </c>
      <c r="F66" s="88">
        <f t="shared" si="14"/>
        <v>94.524361948955914</v>
      </c>
      <c r="G66" s="88">
        <f t="shared" si="14"/>
        <v>93.874709976798144</v>
      </c>
      <c r="H66" s="88"/>
      <c r="I66" s="13"/>
      <c r="J66" s="12"/>
      <c r="K66" s="13"/>
      <c r="L66" s="12"/>
    </row>
    <row r="67" spans="2:12" s="164" customFormat="1" x14ac:dyDescent="0.2">
      <c r="B67" s="86" t="s">
        <v>62</v>
      </c>
      <c r="C67" s="88">
        <f>C56/$C$56*100</f>
        <v>100</v>
      </c>
      <c r="D67" s="88">
        <f t="shared" ref="D67:G67" si="15">D56/$C$56*100</f>
        <v>101.7989417989418</v>
      </c>
      <c r="E67" s="88">
        <f t="shared" si="15"/>
        <v>99.365079365079367</v>
      </c>
      <c r="F67" s="88">
        <f t="shared" si="15"/>
        <v>99.082892416225761</v>
      </c>
      <c r="G67" s="88">
        <f t="shared" si="15"/>
        <v>100.28218694885362</v>
      </c>
      <c r="H67" s="88"/>
      <c r="I67" s="13"/>
      <c r="J67" s="12"/>
      <c r="K67" s="13"/>
      <c r="L67" s="12"/>
    </row>
    <row r="68" spans="2:12" s="164" customFormat="1" x14ac:dyDescent="0.2">
      <c r="B68" s="86"/>
      <c r="C68" s="88"/>
      <c r="D68" s="88"/>
      <c r="E68" s="88"/>
      <c r="F68" s="88"/>
      <c r="G68" s="88"/>
      <c r="H68" s="88"/>
      <c r="I68" s="13"/>
      <c r="J68" s="12"/>
      <c r="K68" s="13"/>
      <c r="L68" s="12"/>
    </row>
    <row r="69" spans="2:12" s="164" customFormat="1" x14ac:dyDescent="0.2">
      <c r="B69" s="86"/>
      <c r="C69" s="88"/>
      <c r="D69" s="88"/>
      <c r="E69" s="88"/>
      <c r="F69" s="88"/>
      <c r="G69" s="88"/>
      <c r="H69" s="88"/>
      <c r="I69" s="13"/>
      <c r="J69" s="12"/>
      <c r="K69" s="13"/>
      <c r="L69" s="12"/>
    </row>
    <row r="70" spans="2:12" s="164" customFormat="1" x14ac:dyDescent="0.2">
      <c r="B70" s="90"/>
      <c r="C70" s="90"/>
      <c r="D70" s="90"/>
      <c r="E70" s="90"/>
      <c r="F70" s="90"/>
      <c r="G70" s="90"/>
      <c r="H70" s="90"/>
    </row>
    <row r="71" spans="2:12" s="164" customFormat="1" x14ac:dyDescent="0.2"/>
    <row r="72" spans="2:12" s="164" customFormat="1" x14ac:dyDescent="0.2"/>
  </sheetData>
  <sheetProtection sheet="1" objects="1" scenarios="1"/>
  <mergeCells count="22">
    <mergeCell ref="B2:T4"/>
    <mergeCell ref="B7:B8"/>
    <mergeCell ref="C7:D8"/>
    <mergeCell ref="E8:F8"/>
    <mergeCell ref="G8:H8"/>
    <mergeCell ref="I8:J8"/>
    <mergeCell ref="Q8:R8"/>
    <mergeCell ref="K8:L8"/>
    <mergeCell ref="M8:N8"/>
    <mergeCell ref="O8:P8"/>
    <mergeCell ref="E7:R7"/>
    <mergeCell ref="X17:Z17"/>
    <mergeCell ref="O17:Q17"/>
    <mergeCell ref="R17:T17"/>
    <mergeCell ref="U17:W17"/>
    <mergeCell ref="F16:Z16"/>
    <mergeCell ref="B23:T25"/>
    <mergeCell ref="B16:B17"/>
    <mergeCell ref="C16:E17"/>
    <mergeCell ref="F17:H17"/>
    <mergeCell ref="I17:K17"/>
    <mergeCell ref="L17:N17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theme="0"/>
    <pageSetUpPr fitToPage="1"/>
  </sheetPr>
  <dimension ref="B2:T69"/>
  <sheetViews>
    <sheetView zoomScaleNormal="100" zoomScalePageLayoutView="125" workbookViewId="0">
      <selection activeCell="B5" sqref="B5"/>
    </sheetView>
  </sheetViews>
  <sheetFormatPr defaultColWidth="8.75" defaultRowHeight="12.75" x14ac:dyDescent="0.2"/>
  <cols>
    <col min="1" max="1" width="4.125" style="60" customWidth="1"/>
    <col min="2" max="2" width="24.5" style="60" customWidth="1"/>
    <col min="3" max="3" width="9.25" style="60" customWidth="1"/>
    <col min="4" max="4" width="10.75" style="60" customWidth="1"/>
    <col min="5" max="5" width="9.625" style="60" customWidth="1"/>
    <col min="6" max="6" width="30.125" style="60" customWidth="1"/>
    <col min="7" max="7" width="21.875" style="60" customWidth="1"/>
    <col min="8" max="8" width="10.375" style="60" customWidth="1"/>
    <col min="9" max="9" width="17" style="90" customWidth="1"/>
    <col min="10" max="10" width="15.375" style="90" customWidth="1"/>
    <col min="11" max="11" width="11.75" style="90" customWidth="1"/>
    <col min="12" max="12" width="20.625" style="90" customWidth="1"/>
    <col min="13" max="13" width="24.875" style="90" customWidth="1"/>
    <col min="14" max="14" width="26.25" style="90" customWidth="1"/>
    <col min="15" max="15" width="13.75" style="90" customWidth="1"/>
    <col min="16" max="16" width="28" style="90" customWidth="1"/>
    <col min="17" max="17" width="32.375" style="90" customWidth="1"/>
    <col min="18" max="18" width="32.625" style="90" customWidth="1"/>
    <col min="19" max="16384" width="8.75" style="60"/>
  </cols>
  <sheetData>
    <row r="2" spans="2:20" ht="12.75" customHeight="1" x14ac:dyDescent="0.2">
      <c r="B2" s="194" t="s">
        <v>161</v>
      </c>
      <c r="C2" s="194"/>
      <c r="D2" s="194"/>
      <c r="E2" s="194"/>
      <c r="F2" s="194"/>
      <c r="G2" s="194"/>
      <c r="H2" s="59"/>
      <c r="I2" s="86"/>
      <c r="J2" s="86"/>
      <c r="K2" s="86"/>
      <c r="L2" s="86"/>
      <c r="M2" s="86"/>
      <c r="N2" s="86"/>
      <c r="O2" s="86"/>
      <c r="P2" s="86"/>
      <c r="Q2" s="86"/>
      <c r="R2" s="150"/>
      <c r="S2" s="59"/>
      <c r="T2" s="59"/>
    </row>
    <row r="3" spans="2:20" ht="12.75" customHeight="1" x14ac:dyDescent="0.2">
      <c r="B3" s="194"/>
      <c r="C3" s="194"/>
      <c r="D3" s="194"/>
      <c r="E3" s="194"/>
      <c r="F3" s="194"/>
      <c r="G3" s="194"/>
      <c r="H3" s="59"/>
      <c r="I3" s="151"/>
      <c r="J3" s="152" t="s">
        <v>38</v>
      </c>
      <c r="K3" s="86"/>
      <c r="L3" s="86"/>
      <c r="M3" s="86"/>
      <c r="N3" s="86"/>
      <c r="O3" s="86"/>
      <c r="P3" s="86"/>
      <c r="Q3" s="86"/>
      <c r="R3" s="150"/>
      <c r="S3" s="59"/>
      <c r="T3" s="59"/>
    </row>
    <row r="4" spans="2:20" ht="12.75" customHeight="1" x14ac:dyDescent="0.2">
      <c r="B4" s="194"/>
      <c r="C4" s="194"/>
      <c r="D4" s="194"/>
      <c r="E4" s="194"/>
      <c r="F4" s="194"/>
      <c r="G4" s="194"/>
      <c r="H4" s="59"/>
      <c r="I4" s="153" t="s">
        <v>10</v>
      </c>
      <c r="J4" s="154" t="s">
        <v>1</v>
      </c>
      <c r="K4" s="154" t="s">
        <v>4</v>
      </c>
      <c r="L4" s="154" t="s">
        <v>5</v>
      </c>
      <c r="M4" s="154" t="s">
        <v>6</v>
      </c>
      <c r="N4" s="154" t="s">
        <v>2</v>
      </c>
      <c r="O4" s="154" t="s">
        <v>12</v>
      </c>
      <c r="P4" s="154" t="s">
        <v>13</v>
      </c>
      <c r="Q4" s="153" t="s">
        <v>26</v>
      </c>
      <c r="R4" s="150"/>
      <c r="S4" s="59"/>
      <c r="T4" s="59"/>
    </row>
    <row r="5" spans="2:20" x14ac:dyDescent="0.2">
      <c r="I5" s="155" t="s">
        <v>41</v>
      </c>
      <c r="J5" s="156">
        <v>0.94300605642214363</v>
      </c>
      <c r="K5" s="157">
        <f>$K$20</f>
        <v>1336</v>
      </c>
      <c r="L5" s="157">
        <f>$L$20</f>
        <v>5819</v>
      </c>
      <c r="M5" s="156">
        <f t="shared" ref="M5:M10" si="0">K5/L5</f>
        <v>0.2295927135246606</v>
      </c>
      <c r="N5" s="156">
        <f>M5/$Q$5</f>
        <v>0.94300605642214363</v>
      </c>
      <c r="O5" s="157">
        <f>$K$26</f>
        <v>18686</v>
      </c>
      <c r="P5" s="88">
        <f>$L$26</f>
        <v>76749</v>
      </c>
      <c r="Q5" s="152">
        <f>O5/P5</f>
        <v>0.24346897027974307</v>
      </c>
      <c r="R5" s="86"/>
    </row>
    <row r="6" spans="2:20" x14ac:dyDescent="0.2">
      <c r="B6" s="62"/>
      <c r="I6" s="155" t="s">
        <v>42</v>
      </c>
      <c r="J6" s="156">
        <v>1.0204338693223631</v>
      </c>
      <c r="K6" s="157">
        <f>$K$21</f>
        <v>5269</v>
      </c>
      <c r="L6" s="157">
        <f>$L$21</f>
        <v>21208</v>
      </c>
      <c r="M6" s="156">
        <f t="shared" si="0"/>
        <v>0.24844398340248963</v>
      </c>
      <c r="N6" s="156">
        <f t="shared" ref="N6:N11" si="1">M6/$Q$5</f>
        <v>1.0204338693223631</v>
      </c>
      <c r="O6" s="86"/>
      <c r="P6" s="86"/>
      <c r="Q6" s="86"/>
      <c r="R6" s="153"/>
    </row>
    <row r="7" spans="2:20" x14ac:dyDescent="0.2">
      <c r="B7" s="62"/>
      <c r="I7" s="155" t="s">
        <v>43</v>
      </c>
      <c r="J7" s="156">
        <v>0.98987110867793671</v>
      </c>
      <c r="K7" s="157">
        <f>$K$22</f>
        <v>1413</v>
      </c>
      <c r="L7" s="157">
        <f>$L$22</f>
        <v>5863</v>
      </c>
      <c r="M7" s="156">
        <f t="shared" si="0"/>
        <v>0.24100289953948489</v>
      </c>
      <c r="N7" s="156">
        <f t="shared" si="1"/>
        <v>0.98987110867793671</v>
      </c>
      <c r="O7" s="86"/>
      <c r="P7" s="86"/>
      <c r="Q7" s="86"/>
      <c r="R7" s="152"/>
    </row>
    <row r="8" spans="2:20" ht="24.95" customHeight="1" x14ac:dyDescent="0.2">
      <c r="B8" s="62"/>
      <c r="F8" s="63" t="s">
        <v>15</v>
      </c>
      <c r="G8" s="64" t="s">
        <v>14</v>
      </c>
      <c r="I8" s="155" t="s">
        <v>44</v>
      </c>
      <c r="J8" s="156">
        <v>0.99757192732810507</v>
      </c>
      <c r="K8" s="157">
        <f>$K$23</f>
        <v>4365</v>
      </c>
      <c r="L8" s="157">
        <f>$L$23</f>
        <v>17972</v>
      </c>
      <c r="M8" s="156">
        <f t="shared" si="0"/>
        <v>0.24287780992655242</v>
      </c>
      <c r="N8" s="156">
        <f t="shared" si="1"/>
        <v>0.99757192732810507</v>
      </c>
      <c r="O8" s="86"/>
      <c r="P8" s="86"/>
      <c r="Q8" s="86"/>
      <c r="R8" s="86"/>
    </row>
    <row r="9" spans="2:20" x14ac:dyDescent="0.2">
      <c r="B9" s="62"/>
      <c r="I9" s="155" t="s">
        <v>67</v>
      </c>
      <c r="J9" s="156">
        <v>0.9867043171125558</v>
      </c>
      <c r="K9" s="157">
        <f>$K$24</f>
        <v>4144</v>
      </c>
      <c r="L9" s="157">
        <f>$L$24</f>
        <v>17250</v>
      </c>
      <c r="M9" s="156">
        <f t="shared" si="0"/>
        <v>0.24023188405797102</v>
      </c>
      <c r="N9" s="156">
        <f t="shared" si="1"/>
        <v>0.9867043171125558</v>
      </c>
      <c r="O9" s="86"/>
      <c r="P9" s="86"/>
      <c r="Q9" s="86"/>
      <c r="R9" s="86"/>
    </row>
    <row r="10" spans="2:20" x14ac:dyDescent="0.2">
      <c r="B10" s="62"/>
      <c r="F10" s="76" t="s">
        <v>45</v>
      </c>
      <c r="G10" s="84">
        <v>1.0267060088896416</v>
      </c>
      <c r="I10" s="155" t="s">
        <v>45</v>
      </c>
      <c r="J10" s="156">
        <v>1.0267060088896416</v>
      </c>
      <c r="K10" s="157">
        <f>$K$25</f>
        <v>2159</v>
      </c>
      <c r="L10" s="157">
        <f>$L$25</f>
        <v>8637</v>
      </c>
      <c r="M10" s="156">
        <f t="shared" si="0"/>
        <v>0.24997105476438577</v>
      </c>
      <c r="N10" s="156">
        <f t="shared" si="1"/>
        <v>1.0267060088896416</v>
      </c>
      <c r="O10" s="86"/>
      <c r="P10" s="86"/>
      <c r="Q10" s="86"/>
      <c r="R10" s="86"/>
    </row>
    <row r="11" spans="2:20" x14ac:dyDescent="0.2">
      <c r="B11" s="62"/>
      <c r="F11" s="57" t="s">
        <v>42</v>
      </c>
      <c r="G11" s="65">
        <v>1.0199338446462507</v>
      </c>
      <c r="I11" s="153" t="s">
        <v>46</v>
      </c>
      <c r="J11" s="156">
        <v>1</v>
      </c>
      <c r="K11" s="157">
        <f t="shared" ref="K11" si="2">K26</f>
        <v>18686</v>
      </c>
      <c r="L11" s="158">
        <f>SUM(L5:L10)</f>
        <v>76749</v>
      </c>
      <c r="M11" s="159">
        <f>K11/L11</f>
        <v>0.24346897027974307</v>
      </c>
      <c r="N11" s="159">
        <f t="shared" si="1"/>
        <v>1</v>
      </c>
      <c r="O11" s="86"/>
      <c r="P11" s="86"/>
      <c r="Q11" s="86"/>
      <c r="R11" s="86"/>
    </row>
    <row r="12" spans="2:20" x14ac:dyDescent="0.2">
      <c r="B12" s="62"/>
      <c r="F12" s="57" t="s">
        <v>44</v>
      </c>
      <c r="G12" s="65">
        <v>1.0000183218982934</v>
      </c>
      <c r="I12" s="157"/>
      <c r="J12" s="157"/>
      <c r="K12" s="157"/>
      <c r="L12" s="157"/>
      <c r="M12" s="157"/>
      <c r="N12" s="157"/>
      <c r="O12" s="86"/>
      <c r="P12" s="86"/>
      <c r="Q12" s="86"/>
      <c r="R12" s="86"/>
    </row>
    <row r="13" spans="2:20" ht="13.5" customHeight="1" x14ac:dyDescent="0.2">
      <c r="B13" s="62"/>
      <c r="F13" s="77" t="s">
        <v>47</v>
      </c>
      <c r="G13" s="65">
        <v>1</v>
      </c>
      <c r="I13" s="157"/>
      <c r="J13" s="157"/>
      <c r="K13" s="157"/>
      <c r="L13" s="157"/>
      <c r="M13" s="157"/>
      <c r="N13" s="157"/>
      <c r="O13" s="86"/>
      <c r="P13" s="86"/>
      <c r="Q13" s="86"/>
      <c r="R13" s="86"/>
    </row>
    <row r="14" spans="2:20" x14ac:dyDescent="0.2">
      <c r="F14" s="75" t="s">
        <v>67</v>
      </c>
      <c r="G14" s="65">
        <v>0.98586581490096392</v>
      </c>
      <c r="I14" s="157"/>
      <c r="J14" s="157"/>
      <c r="K14" s="157"/>
      <c r="L14" s="157"/>
      <c r="M14" s="157"/>
      <c r="N14" s="157"/>
      <c r="O14" s="86"/>
      <c r="P14" s="86"/>
      <c r="Q14" s="86"/>
      <c r="R14" s="86"/>
    </row>
    <row r="15" spans="2:20" ht="13.5" customHeight="1" x14ac:dyDescent="0.2">
      <c r="F15" s="57" t="s">
        <v>43</v>
      </c>
      <c r="G15" s="65">
        <v>0.98987110867793671</v>
      </c>
      <c r="I15" s="157"/>
      <c r="J15" s="157"/>
      <c r="K15" s="157"/>
      <c r="L15" s="157"/>
      <c r="M15" s="157"/>
      <c r="N15" s="157"/>
      <c r="O15" s="86"/>
      <c r="P15" s="86"/>
      <c r="Q15" s="86"/>
      <c r="R15" s="86"/>
    </row>
    <row r="16" spans="2:20" ht="13.5" customHeight="1" x14ac:dyDescent="0.2">
      <c r="F16" s="57" t="s">
        <v>41</v>
      </c>
      <c r="G16" s="65">
        <v>0.94300605642214363</v>
      </c>
      <c r="I16" s="157"/>
      <c r="J16" s="157"/>
      <c r="K16" s="157"/>
      <c r="L16" s="157"/>
      <c r="M16" s="157"/>
      <c r="N16" s="157"/>
      <c r="O16" s="86"/>
      <c r="P16" s="86"/>
      <c r="Q16" s="86"/>
      <c r="R16" s="86"/>
    </row>
    <row r="17" spans="6:18" x14ac:dyDescent="0.2">
      <c r="F17" s="78"/>
      <c r="G17" s="79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6:18" ht="13.5" customHeight="1" x14ac:dyDescent="0.2">
      <c r="G18" s="65"/>
      <c r="I18" s="160" t="s">
        <v>10</v>
      </c>
      <c r="J18" s="86"/>
      <c r="K18" s="161" t="s">
        <v>34</v>
      </c>
      <c r="L18" s="161" t="s">
        <v>0</v>
      </c>
      <c r="M18" s="152"/>
      <c r="N18" s="156"/>
      <c r="O18" s="86"/>
      <c r="P18" s="86"/>
      <c r="Q18" s="86"/>
      <c r="R18" s="86"/>
    </row>
    <row r="19" spans="6:18" ht="13.5" customHeight="1" x14ac:dyDescent="0.2">
      <c r="G19" s="65"/>
      <c r="I19" s="86"/>
      <c r="J19" s="160"/>
      <c r="K19" s="160">
        <v>2021</v>
      </c>
      <c r="L19" s="160">
        <v>2021</v>
      </c>
      <c r="M19" s="159"/>
      <c r="N19" s="162"/>
      <c r="O19" s="86"/>
      <c r="P19" s="86"/>
      <c r="Q19" s="86"/>
      <c r="R19" s="86"/>
    </row>
    <row r="20" spans="6:18" ht="13.5" customHeight="1" x14ac:dyDescent="0.2">
      <c r="G20" s="65"/>
      <c r="I20" s="155" t="s">
        <v>41</v>
      </c>
      <c r="J20" s="86"/>
      <c r="K20" s="88">
        <f>'[1]1. Specializzazione'!C9</f>
        <v>1336</v>
      </c>
      <c r="L20" s="88">
        <f>'[1]1. Specializzazione'!D9</f>
        <v>5819</v>
      </c>
      <c r="M20" s="152"/>
      <c r="N20" s="156"/>
      <c r="O20" s="86"/>
      <c r="P20" s="86"/>
      <c r="Q20" s="86"/>
      <c r="R20" s="86"/>
    </row>
    <row r="21" spans="6:18" ht="13.5" customHeight="1" x14ac:dyDescent="0.2">
      <c r="G21" s="65"/>
      <c r="I21" s="155" t="s">
        <v>42</v>
      </c>
      <c r="J21" s="86"/>
      <c r="K21" s="88">
        <f>'[1]1. Specializzazione'!C10</f>
        <v>5269</v>
      </c>
      <c r="L21" s="88">
        <f>'[1]1. Specializzazione'!D10</f>
        <v>21208</v>
      </c>
      <c r="M21" s="152"/>
      <c r="N21" s="156"/>
      <c r="O21" s="86"/>
      <c r="P21" s="86"/>
      <c r="Q21" s="86"/>
      <c r="R21" s="86"/>
    </row>
    <row r="22" spans="6:18" ht="13.5" customHeight="1" x14ac:dyDescent="0.2">
      <c r="F22" s="61"/>
      <c r="G22" s="65"/>
      <c r="I22" s="155" t="s">
        <v>43</v>
      </c>
      <c r="J22" s="86"/>
      <c r="K22" s="88">
        <f>'[1]1. Specializzazione'!C11</f>
        <v>1413</v>
      </c>
      <c r="L22" s="88">
        <f>'[1]1. Specializzazione'!D11</f>
        <v>5863</v>
      </c>
      <c r="M22" s="160"/>
      <c r="N22" s="156"/>
      <c r="O22" s="86"/>
      <c r="P22" s="86"/>
      <c r="Q22" s="86"/>
      <c r="R22" s="86"/>
    </row>
    <row r="23" spans="6:18" ht="13.5" customHeight="1" x14ac:dyDescent="0.2">
      <c r="G23" s="65"/>
      <c r="I23" s="155" t="s">
        <v>44</v>
      </c>
      <c r="J23" s="86"/>
      <c r="K23" s="88">
        <f>'[1]1. Specializzazione'!C12</f>
        <v>4365</v>
      </c>
      <c r="L23" s="88">
        <f>'[1]1. Specializzazione'!D12</f>
        <v>17972</v>
      </c>
      <c r="M23" s="86"/>
      <c r="N23" s="86"/>
      <c r="O23" s="86"/>
      <c r="P23" s="86"/>
      <c r="Q23" s="86"/>
      <c r="R23" s="86"/>
    </row>
    <row r="24" spans="6:18" ht="13.5" customHeight="1" x14ac:dyDescent="0.2">
      <c r="G24" s="65"/>
      <c r="I24" s="155" t="s">
        <v>67</v>
      </c>
      <c r="J24" s="160"/>
      <c r="K24" s="88">
        <f>'[1]1. Specializzazione'!C13</f>
        <v>4144</v>
      </c>
      <c r="L24" s="88">
        <f>'[1]1. Specializzazione'!D13</f>
        <v>17250</v>
      </c>
      <c r="M24" s="86"/>
      <c r="N24" s="86"/>
      <c r="O24" s="86"/>
      <c r="P24" s="86"/>
      <c r="Q24" s="86"/>
      <c r="R24" s="86"/>
    </row>
    <row r="25" spans="6:18" ht="13.5" customHeight="1" x14ac:dyDescent="0.2">
      <c r="G25" s="65"/>
      <c r="I25" s="155" t="s">
        <v>45</v>
      </c>
      <c r="J25" s="88"/>
      <c r="K25" s="88">
        <f>'[1]1. Specializzazione'!C14</f>
        <v>2159</v>
      </c>
      <c r="L25" s="88">
        <f>'[1]1. Specializzazione'!D14</f>
        <v>8637</v>
      </c>
      <c r="M25" s="86"/>
      <c r="N25" s="86"/>
      <c r="O25" s="86"/>
      <c r="P25" s="86"/>
      <c r="Q25" s="86"/>
      <c r="R25" s="86"/>
    </row>
    <row r="26" spans="6:18" ht="13.5" customHeight="1" x14ac:dyDescent="0.2">
      <c r="G26" s="65"/>
      <c r="I26" s="153" t="s">
        <v>46</v>
      </c>
      <c r="J26" s="88"/>
      <c r="K26" s="163">
        <f>SUM(K20:K25)</f>
        <v>18686</v>
      </c>
      <c r="L26" s="163">
        <f>SUM(L20:L25)</f>
        <v>76749</v>
      </c>
      <c r="M26" s="86"/>
      <c r="N26" s="86"/>
      <c r="O26" s="86"/>
      <c r="P26" s="86"/>
      <c r="Q26" s="86"/>
      <c r="R26" s="86"/>
    </row>
    <row r="27" spans="6:18" ht="13.5" customHeight="1" x14ac:dyDescent="0.2">
      <c r="F27" s="61"/>
      <c r="G27" s="84"/>
      <c r="I27" s="88"/>
      <c r="J27" s="88"/>
      <c r="K27" s="88"/>
      <c r="L27" s="88"/>
      <c r="M27" s="86"/>
      <c r="N27" s="86"/>
      <c r="O27" s="86"/>
      <c r="P27" s="86"/>
      <c r="Q27" s="86"/>
      <c r="R27" s="86"/>
    </row>
    <row r="28" spans="6:18" ht="13.5" customHeight="1" x14ac:dyDescent="0.2">
      <c r="F28" s="61"/>
      <c r="G28" s="84"/>
      <c r="I28" s="88"/>
      <c r="J28" s="88"/>
      <c r="K28" s="88"/>
      <c r="L28" s="88"/>
      <c r="M28" s="161"/>
      <c r="N28" s="86"/>
      <c r="O28" s="86"/>
      <c r="P28" s="86"/>
      <c r="Q28" s="86"/>
      <c r="R28" s="86"/>
    </row>
    <row r="29" spans="6:18" ht="3.75" customHeight="1" x14ac:dyDescent="0.2">
      <c r="F29" s="61"/>
      <c r="G29" s="61"/>
      <c r="I29" s="88"/>
      <c r="J29" s="88"/>
      <c r="K29" s="88"/>
      <c r="L29" s="88"/>
      <c r="M29" s="88"/>
      <c r="N29" s="86"/>
      <c r="O29" s="86"/>
      <c r="P29" s="86"/>
      <c r="Q29" s="86"/>
      <c r="R29" s="86"/>
    </row>
    <row r="30" spans="6:18" x14ac:dyDescent="0.2">
      <c r="F30" s="61"/>
      <c r="G30" s="84"/>
      <c r="I30" s="86"/>
      <c r="J30" s="88"/>
      <c r="K30" s="88"/>
      <c r="L30" s="88"/>
      <c r="M30" s="88"/>
      <c r="N30" s="86"/>
      <c r="O30" s="86"/>
      <c r="P30" s="86"/>
      <c r="Q30" s="86"/>
      <c r="R30" s="86"/>
    </row>
    <row r="31" spans="6:18" x14ac:dyDescent="0.2">
      <c r="F31" s="66" t="s">
        <v>24</v>
      </c>
      <c r="G31" s="67" t="s">
        <v>25</v>
      </c>
      <c r="I31" s="88"/>
      <c r="J31" s="88"/>
      <c r="K31" s="88"/>
      <c r="L31" s="88"/>
      <c r="M31" s="88"/>
      <c r="N31" s="86"/>
      <c r="O31" s="86"/>
      <c r="P31" s="86"/>
      <c r="Q31" s="86"/>
      <c r="R31" s="86"/>
    </row>
    <row r="32" spans="6:18" x14ac:dyDescent="0.2">
      <c r="F32" s="97"/>
      <c r="G32" s="68" t="s">
        <v>17</v>
      </c>
      <c r="I32" s="86"/>
      <c r="J32" s="86"/>
      <c r="K32" s="86"/>
      <c r="L32" s="86"/>
      <c r="M32" s="88"/>
      <c r="N32" s="86"/>
      <c r="O32" s="86"/>
      <c r="P32" s="86"/>
      <c r="Q32" s="86"/>
      <c r="R32" s="86"/>
    </row>
    <row r="33" spans="2:18" x14ac:dyDescent="0.2">
      <c r="F33" s="98"/>
      <c r="G33" s="69" t="s">
        <v>16</v>
      </c>
      <c r="M33" s="88"/>
      <c r="N33" s="86"/>
      <c r="O33" s="86"/>
      <c r="R33" s="86"/>
    </row>
    <row r="34" spans="2:18" x14ac:dyDescent="0.2">
      <c r="F34" s="95"/>
      <c r="G34" s="69" t="s">
        <v>19</v>
      </c>
      <c r="M34" s="88"/>
      <c r="N34" s="86"/>
      <c r="O34" s="86"/>
      <c r="R34" s="86"/>
    </row>
    <row r="35" spans="2:18" x14ac:dyDescent="0.2">
      <c r="F35" s="96"/>
      <c r="G35" s="69" t="s">
        <v>20</v>
      </c>
      <c r="M35" s="88"/>
      <c r="N35" s="86"/>
      <c r="O35" s="86"/>
      <c r="R35" s="86"/>
    </row>
    <row r="36" spans="2:18" x14ac:dyDescent="0.2">
      <c r="F36" s="70"/>
      <c r="G36" s="71" t="s">
        <v>18</v>
      </c>
      <c r="M36" s="88"/>
      <c r="N36" s="86"/>
      <c r="O36" s="86"/>
      <c r="R36" s="86"/>
    </row>
    <row r="37" spans="2:18" ht="13.5" customHeight="1" x14ac:dyDescent="0.2">
      <c r="I37" s="86"/>
      <c r="J37" s="88"/>
      <c r="K37" s="88"/>
      <c r="L37" s="88"/>
      <c r="M37" s="88"/>
      <c r="N37" s="86"/>
      <c r="O37" s="86"/>
      <c r="R37" s="86"/>
    </row>
    <row r="38" spans="2:18" ht="13.5" customHeight="1" x14ac:dyDescent="0.2">
      <c r="I38" s="86"/>
      <c r="J38" s="86"/>
      <c r="K38" s="88"/>
      <c r="L38" s="88"/>
      <c r="M38" s="88"/>
      <c r="N38" s="88"/>
      <c r="O38" s="86"/>
      <c r="P38" s="86"/>
      <c r="Q38" s="86"/>
      <c r="R38" s="86"/>
    </row>
    <row r="39" spans="2:18" ht="13.5" customHeight="1" x14ac:dyDescent="0.2">
      <c r="B39" s="72"/>
      <c r="C39" s="72"/>
      <c r="D39" s="72"/>
      <c r="E39" s="72"/>
      <c r="F39" s="72"/>
      <c r="G39" s="72"/>
      <c r="I39" s="86"/>
      <c r="J39" s="86"/>
      <c r="K39" s="88"/>
      <c r="L39" s="88"/>
      <c r="M39" s="88"/>
      <c r="N39" s="88"/>
      <c r="O39" s="86"/>
      <c r="P39" s="86"/>
      <c r="Q39" s="86"/>
      <c r="R39" s="86"/>
    </row>
    <row r="40" spans="2:18" ht="13.5" customHeight="1" x14ac:dyDescent="0.2">
      <c r="I40" s="86"/>
      <c r="J40" s="86"/>
      <c r="K40" s="88"/>
      <c r="L40" s="88"/>
      <c r="M40" s="88"/>
      <c r="N40" s="88"/>
      <c r="O40" s="86"/>
      <c r="P40" s="86"/>
      <c r="Q40" s="86"/>
      <c r="R40" s="86"/>
    </row>
    <row r="41" spans="2:18" ht="13.5" customHeight="1" x14ac:dyDescent="0.2">
      <c r="B41" s="196" t="s">
        <v>68</v>
      </c>
      <c r="C41" s="196"/>
      <c r="D41" s="196"/>
      <c r="E41" s="196"/>
      <c r="F41" s="196"/>
      <c r="G41" s="196"/>
      <c r="I41" s="86"/>
      <c r="J41" s="86"/>
      <c r="K41" s="88"/>
      <c r="L41" s="88"/>
      <c r="M41" s="88"/>
      <c r="N41" s="88"/>
      <c r="O41" s="86"/>
      <c r="P41" s="86"/>
      <c r="Q41" s="86"/>
      <c r="R41" s="86"/>
    </row>
    <row r="42" spans="2:18" x14ac:dyDescent="0.2">
      <c r="B42" s="196"/>
      <c r="C42" s="196"/>
      <c r="D42" s="196"/>
      <c r="E42" s="196"/>
      <c r="F42" s="196"/>
      <c r="G42" s="196"/>
      <c r="I42" s="86"/>
      <c r="J42" s="86"/>
      <c r="K42" s="88"/>
      <c r="L42" s="88"/>
      <c r="M42" s="86"/>
      <c r="N42" s="88"/>
      <c r="O42" s="86"/>
      <c r="P42" s="86"/>
      <c r="Q42" s="86"/>
      <c r="R42" s="86"/>
    </row>
    <row r="43" spans="2:18" x14ac:dyDescent="0.2">
      <c r="B43" s="196"/>
      <c r="C43" s="196"/>
      <c r="D43" s="196"/>
      <c r="E43" s="196"/>
      <c r="F43" s="196"/>
      <c r="G43" s="196"/>
      <c r="I43" s="86"/>
      <c r="J43" s="86"/>
      <c r="K43" s="88"/>
      <c r="L43" s="88"/>
      <c r="M43" s="88"/>
      <c r="N43" s="88"/>
      <c r="O43" s="86"/>
      <c r="P43" s="86"/>
      <c r="Q43" s="86"/>
      <c r="R43" s="86"/>
    </row>
    <row r="44" spans="2:18" x14ac:dyDescent="0.2">
      <c r="B44" s="196"/>
      <c r="C44" s="196"/>
      <c r="D44" s="196"/>
      <c r="E44" s="196"/>
      <c r="F44" s="196"/>
      <c r="G44" s="196"/>
      <c r="I44" s="86"/>
      <c r="J44" s="86"/>
      <c r="K44" s="88"/>
      <c r="L44" s="88"/>
      <c r="M44" s="88"/>
      <c r="N44" s="88"/>
      <c r="O44" s="86"/>
      <c r="P44" s="86"/>
      <c r="Q44" s="86"/>
      <c r="R44" s="86"/>
    </row>
    <row r="45" spans="2:18" x14ac:dyDescent="0.2">
      <c r="B45" s="196"/>
      <c r="C45" s="196"/>
      <c r="D45" s="196"/>
      <c r="E45" s="196"/>
      <c r="F45" s="196"/>
      <c r="G45" s="19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2:18" x14ac:dyDescent="0.2">
      <c r="I46" s="86"/>
      <c r="J46" s="160"/>
      <c r="K46" s="86"/>
      <c r="L46" s="86"/>
      <c r="M46" s="86"/>
      <c r="N46" s="86"/>
      <c r="O46" s="86"/>
      <c r="P46" s="86"/>
      <c r="Q46" s="86"/>
      <c r="R46" s="86"/>
    </row>
    <row r="47" spans="2:18" x14ac:dyDescent="0.2">
      <c r="I47" s="86"/>
      <c r="J47" s="86"/>
      <c r="K47" s="195"/>
      <c r="L47" s="195"/>
      <c r="M47" s="195"/>
      <c r="N47" s="195"/>
      <c r="O47" s="86"/>
      <c r="P47" s="86"/>
      <c r="Q47" s="86"/>
      <c r="R47" s="86"/>
    </row>
    <row r="48" spans="2:18" x14ac:dyDescent="0.2">
      <c r="C48" s="74"/>
      <c r="D48" s="74"/>
      <c r="E48" s="74"/>
      <c r="F48" s="74"/>
      <c r="G48" s="74"/>
      <c r="H48" s="74"/>
      <c r="I48" s="86"/>
      <c r="J48" s="86"/>
      <c r="K48" s="160"/>
      <c r="L48" s="161"/>
      <c r="M48" s="161"/>
      <c r="N48" s="161"/>
      <c r="O48" s="86"/>
      <c r="P48" s="86"/>
      <c r="Q48" s="86"/>
      <c r="R48" s="86"/>
    </row>
    <row r="49" spans="2:18" x14ac:dyDescent="0.2">
      <c r="I49" s="86"/>
      <c r="J49" s="86"/>
      <c r="K49" s="88"/>
      <c r="L49" s="88"/>
      <c r="M49" s="88"/>
      <c r="N49" s="88"/>
      <c r="O49" s="86"/>
      <c r="P49" s="86"/>
      <c r="Q49" s="86"/>
      <c r="R49" s="86"/>
    </row>
    <row r="50" spans="2:18" x14ac:dyDescent="0.2">
      <c r="B50" s="73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2:18" x14ac:dyDescent="0.2"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2:18" x14ac:dyDescent="0.2">
      <c r="I52" s="86"/>
      <c r="J52" s="160"/>
      <c r="K52" s="86"/>
      <c r="L52" s="86"/>
      <c r="M52" s="86"/>
      <c r="N52" s="86"/>
      <c r="O52" s="86"/>
      <c r="P52" s="86"/>
      <c r="Q52" s="86"/>
      <c r="R52" s="86"/>
    </row>
    <row r="53" spans="2:18" x14ac:dyDescent="0.2"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2:18" x14ac:dyDescent="0.2">
      <c r="I54" s="86"/>
      <c r="J54" s="86"/>
      <c r="K54" s="156"/>
      <c r="L54" s="86"/>
      <c r="M54" s="86"/>
      <c r="N54" s="86"/>
      <c r="O54" s="86"/>
      <c r="P54" s="86"/>
      <c r="Q54" s="86"/>
      <c r="R54" s="86"/>
    </row>
    <row r="55" spans="2:18" x14ac:dyDescent="0.2">
      <c r="I55" s="86"/>
      <c r="J55" s="86"/>
      <c r="K55" s="156"/>
      <c r="L55" s="86"/>
      <c r="M55" s="86"/>
      <c r="N55" s="86"/>
      <c r="O55" s="86"/>
      <c r="P55" s="86"/>
      <c r="Q55" s="86"/>
      <c r="R55" s="86"/>
    </row>
    <row r="56" spans="2:18" x14ac:dyDescent="0.2">
      <c r="I56" s="86"/>
      <c r="J56" s="155"/>
      <c r="K56" s="156"/>
      <c r="L56" s="86"/>
      <c r="M56" s="86"/>
      <c r="N56" s="86"/>
      <c r="O56" s="86"/>
      <c r="P56" s="86"/>
      <c r="Q56" s="86"/>
      <c r="R56" s="86"/>
    </row>
    <row r="57" spans="2:18" x14ac:dyDescent="0.2">
      <c r="I57" s="86"/>
      <c r="J57" s="86"/>
      <c r="K57" s="156"/>
      <c r="L57" s="86"/>
      <c r="M57" s="86"/>
      <c r="N57" s="86"/>
      <c r="O57" s="86"/>
      <c r="P57" s="86"/>
      <c r="Q57" s="86"/>
      <c r="R57" s="86"/>
    </row>
    <row r="58" spans="2:18" x14ac:dyDescent="0.2">
      <c r="I58" s="86"/>
      <c r="J58" s="155"/>
      <c r="K58" s="156"/>
      <c r="L58" s="86"/>
      <c r="M58" s="86"/>
      <c r="N58" s="86"/>
      <c r="O58" s="86"/>
      <c r="P58" s="86"/>
      <c r="Q58" s="86"/>
      <c r="R58" s="86"/>
    </row>
    <row r="59" spans="2:18" x14ac:dyDescent="0.2">
      <c r="I59" s="86"/>
      <c r="J59" s="86"/>
      <c r="K59" s="156"/>
      <c r="L59" s="86"/>
      <c r="M59" s="86"/>
      <c r="N59" s="86"/>
      <c r="O59" s="86"/>
      <c r="P59" s="86"/>
      <c r="Q59" s="86"/>
      <c r="R59" s="86"/>
    </row>
    <row r="60" spans="2:18" x14ac:dyDescent="0.2">
      <c r="I60" s="86"/>
      <c r="J60" s="155"/>
      <c r="K60" s="156"/>
      <c r="L60" s="86"/>
      <c r="M60" s="86"/>
      <c r="N60" s="86"/>
      <c r="O60" s="86"/>
      <c r="P60" s="86"/>
      <c r="Q60" s="86"/>
      <c r="R60" s="86"/>
    </row>
    <row r="61" spans="2:18" x14ac:dyDescent="0.2">
      <c r="I61" s="86"/>
      <c r="J61" s="86"/>
      <c r="K61" s="156"/>
      <c r="L61" s="86"/>
      <c r="M61" s="86"/>
      <c r="N61" s="86"/>
      <c r="O61" s="86"/>
      <c r="P61" s="86"/>
      <c r="Q61" s="86"/>
      <c r="R61" s="86"/>
    </row>
    <row r="62" spans="2:18" x14ac:dyDescent="0.2">
      <c r="I62" s="86"/>
      <c r="J62" s="86"/>
      <c r="K62" s="156"/>
      <c r="L62" s="86"/>
      <c r="M62" s="86"/>
      <c r="N62" s="86"/>
      <c r="O62" s="86"/>
      <c r="P62" s="86"/>
      <c r="Q62" s="86"/>
      <c r="R62" s="86"/>
    </row>
    <row r="63" spans="2:18" x14ac:dyDescent="0.2">
      <c r="I63" s="86"/>
      <c r="J63" s="86"/>
      <c r="K63" s="156"/>
      <c r="L63" s="86"/>
      <c r="M63" s="86"/>
      <c r="N63" s="86"/>
      <c r="O63" s="86"/>
      <c r="P63" s="86"/>
      <c r="Q63" s="86"/>
      <c r="R63" s="86"/>
    </row>
    <row r="64" spans="2:18" x14ac:dyDescent="0.2">
      <c r="I64" s="86"/>
      <c r="J64" s="86"/>
      <c r="K64" s="156"/>
      <c r="L64" s="86"/>
      <c r="M64" s="86"/>
      <c r="N64" s="86"/>
      <c r="O64" s="86"/>
      <c r="P64" s="86"/>
      <c r="Q64" s="86"/>
      <c r="R64" s="86"/>
    </row>
    <row r="65" spans="9:18" x14ac:dyDescent="0.2">
      <c r="I65" s="86"/>
      <c r="J65" s="155"/>
      <c r="K65" s="156"/>
      <c r="L65" s="86"/>
      <c r="M65" s="86"/>
      <c r="N65" s="86"/>
      <c r="O65" s="86"/>
      <c r="P65" s="86"/>
      <c r="Q65" s="86"/>
      <c r="R65" s="86"/>
    </row>
    <row r="66" spans="9:18" x14ac:dyDescent="0.2">
      <c r="I66" s="86"/>
      <c r="J66" s="155"/>
      <c r="K66" s="156"/>
      <c r="L66" s="86"/>
      <c r="M66" s="86"/>
      <c r="N66" s="86"/>
      <c r="O66" s="86"/>
      <c r="P66" s="86"/>
      <c r="Q66" s="86"/>
      <c r="R66" s="86"/>
    </row>
    <row r="67" spans="9:18" x14ac:dyDescent="0.2">
      <c r="I67" s="86"/>
      <c r="J67" s="155"/>
      <c r="K67" s="156"/>
      <c r="L67" s="86"/>
      <c r="M67" s="86"/>
      <c r="N67" s="86"/>
      <c r="O67" s="86"/>
      <c r="P67" s="86"/>
      <c r="Q67" s="86"/>
      <c r="R67" s="86"/>
    </row>
    <row r="68" spans="9:18" x14ac:dyDescent="0.2"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9:18" x14ac:dyDescent="0.2">
      <c r="I69" s="86"/>
      <c r="J69" s="86"/>
      <c r="K69" s="86"/>
      <c r="L69" s="86"/>
      <c r="M69" s="86"/>
      <c r="N69" s="86"/>
      <c r="O69" s="86"/>
      <c r="P69" s="86"/>
      <c r="Q69" s="86"/>
      <c r="R69" s="86"/>
    </row>
  </sheetData>
  <sheetProtection sheet="1" objects="1" scenarios="1"/>
  <sortState xmlns:xlrd2="http://schemas.microsoft.com/office/spreadsheetml/2017/richdata2" ref="F10:G16">
    <sortCondition descending="1" ref="G10:G16"/>
  </sortState>
  <mergeCells count="4">
    <mergeCell ref="B2:G4"/>
    <mergeCell ref="K47:L47"/>
    <mergeCell ref="M47:N47"/>
    <mergeCell ref="B41:G45"/>
  </mergeCells>
  <pageMargins left="0.7" right="0.7" top="0.75" bottom="0.75" header="0.3" footer="0.3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theme="0"/>
    <pageSetUpPr fitToPage="1"/>
  </sheetPr>
  <dimension ref="B2:Z31"/>
  <sheetViews>
    <sheetView workbookViewId="0">
      <selection activeCell="P13" sqref="P13"/>
    </sheetView>
  </sheetViews>
  <sheetFormatPr defaultColWidth="9" defaultRowHeight="12.75" x14ac:dyDescent="0.2"/>
  <cols>
    <col min="1" max="1" width="4.125" style="10" customWidth="1"/>
    <col min="2" max="2" width="30.5" style="10" bestFit="1" customWidth="1"/>
    <col min="3" max="21" width="8.125" style="10" customWidth="1"/>
    <col min="22" max="23" width="7.25" style="10" customWidth="1"/>
    <col min="24" max="16384" width="9" style="10"/>
  </cols>
  <sheetData>
    <row r="2" spans="2:20" ht="12.75" customHeight="1" x14ac:dyDescent="0.2">
      <c r="B2" s="180" t="s">
        <v>162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6"/>
      <c r="S2" s="16"/>
      <c r="T2" s="16"/>
    </row>
    <row r="3" spans="2:20" ht="12.75" customHeight="1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6"/>
      <c r="S3" s="16"/>
      <c r="T3" s="16"/>
    </row>
    <row r="4" spans="2:20" ht="12.75" customHeight="1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6"/>
      <c r="S4" s="16"/>
      <c r="T4" s="16"/>
    </row>
    <row r="5" spans="2:20" x14ac:dyDescent="0.2">
      <c r="R5" s="16"/>
      <c r="S5" s="16"/>
      <c r="T5" s="16"/>
    </row>
    <row r="6" spans="2:20" s="16" customFormat="1" ht="24.95" customHeight="1" x14ac:dyDescent="0.2">
      <c r="B6" s="206" t="s">
        <v>171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17"/>
      <c r="P6" s="17"/>
      <c r="Q6" s="17"/>
    </row>
    <row r="7" spans="2:20" ht="15" customHeight="1" x14ac:dyDescent="0.2">
      <c r="B7" s="207" t="s">
        <v>27</v>
      </c>
      <c r="C7" s="202" t="s">
        <v>55</v>
      </c>
      <c r="D7" s="203"/>
      <c r="E7" s="203"/>
      <c r="F7" s="205" t="s">
        <v>7</v>
      </c>
      <c r="G7" s="205"/>
      <c r="H7" s="205"/>
      <c r="I7" s="205"/>
      <c r="J7" s="205"/>
      <c r="K7" s="205"/>
      <c r="L7" s="205"/>
      <c r="M7" s="205"/>
      <c r="N7" s="205"/>
    </row>
    <row r="8" spans="2:20" ht="30.75" customHeight="1" x14ac:dyDescent="0.2">
      <c r="B8" s="208"/>
      <c r="C8" s="204"/>
      <c r="D8" s="204"/>
      <c r="E8" s="204"/>
      <c r="F8" s="209" t="s">
        <v>28</v>
      </c>
      <c r="G8" s="209"/>
      <c r="H8" s="209"/>
      <c r="I8" s="210" t="s">
        <v>29</v>
      </c>
      <c r="J8" s="210"/>
      <c r="K8" s="210"/>
      <c r="L8" s="210" t="s">
        <v>56</v>
      </c>
      <c r="M8" s="210"/>
      <c r="N8" s="210"/>
    </row>
    <row r="9" spans="2:20" ht="35.1" customHeight="1" x14ac:dyDescent="0.2">
      <c r="B9" s="2"/>
      <c r="C9" s="43" t="s">
        <v>85</v>
      </c>
      <c r="D9" s="44" t="s">
        <v>69</v>
      </c>
      <c r="E9" s="44" t="s">
        <v>70</v>
      </c>
      <c r="F9" s="43" t="s">
        <v>85</v>
      </c>
      <c r="G9" s="44" t="s">
        <v>69</v>
      </c>
      <c r="H9" s="44" t="s">
        <v>70</v>
      </c>
      <c r="I9" s="43" t="s">
        <v>85</v>
      </c>
      <c r="J9" s="44" t="s">
        <v>69</v>
      </c>
      <c r="K9" s="44" t="s">
        <v>70</v>
      </c>
      <c r="L9" s="43" t="s">
        <v>85</v>
      </c>
      <c r="M9" s="44" t="s">
        <v>69</v>
      </c>
      <c r="N9" s="44" t="s">
        <v>70</v>
      </c>
    </row>
    <row r="10" spans="2:20" x14ac:dyDescent="0.2">
      <c r="B10" s="80" t="s">
        <v>41</v>
      </c>
      <c r="C10" s="8">
        <f>'[1]1. Delegazioni'!C10</f>
        <v>1336</v>
      </c>
      <c r="D10" s="3">
        <f>'[1]1. Delegazioni'!D10</f>
        <v>0</v>
      </c>
      <c r="E10" s="149" t="s">
        <v>155</v>
      </c>
      <c r="F10" s="8">
        <f>'[1]1. Delegazioni'!F10</f>
        <v>384</v>
      </c>
      <c r="G10" s="3">
        <f>'[1]1. Delegazioni'!G10</f>
        <v>-4</v>
      </c>
      <c r="H10" s="5">
        <f>'[1]1. Delegazioni'!H10</f>
        <v>-1.03E-2</v>
      </c>
      <c r="I10" s="8">
        <f>'[1]1. Delegazioni'!I10</f>
        <v>776</v>
      </c>
      <c r="J10" s="3">
        <f>'[1]1. Delegazioni'!J10</f>
        <v>1</v>
      </c>
      <c r="K10" s="5">
        <f>'[1]1. Delegazioni'!K10</f>
        <v>1.2999999999999999E-3</v>
      </c>
      <c r="L10" s="8">
        <f>'[1]1. Delegazioni'!L10</f>
        <v>176</v>
      </c>
      <c r="M10" s="3">
        <f>'[1]1. Delegazioni'!M10</f>
        <v>3</v>
      </c>
      <c r="N10" s="5">
        <f>'[1]1. Delegazioni'!N10</f>
        <v>1.7299999999999999E-2</v>
      </c>
      <c r="O10" s="8"/>
      <c r="P10" s="3"/>
      <c r="Q10" s="5"/>
      <c r="R10" s="1"/>
      <c r="S10" s="1"/>
    </row>
    <row r="11" spans="2:20" x14ac:dyDescent="0.2">
      <c r="B11" s="80" t="s">
        <v>42</v>
      </c>
      <c r="C11" s="8">
        <f>'[1]1. Delegazioni'!C11</f>
        <v>5269</v>
      </c>
      <c r="D11" s="3">
        <f>'[1]1. Delegazioni'!D11</f>
        <v>40</v>
      </c>
      <c r="E11" s="5">
        <f>'[1]1. Delegazioni'!E11</f>
        <v>7.6E-3</v>
      </c>
      <c r="F11" s="8">
        <f>'[1]1. Delegazioni'!F11</f>
        <v>1838</v>
      </c>
      <c r="G11" s="3">
        <f>'[1]1. Delegazioni'!G11</f>
        <v>-12</v>
      </c>
      <c r="H11" s="5">
        <f>'[1]1. Delegazioni'!H11</f>
        <v>-6.4999999999999997E-3</v>
      </c>
      <c r="I11" s="8">
        <f>'[1]1. Delegazioni'!I11</f>
        <v>2629</v>
      </c>
      <c r="J11" s="3">
        <f>'[1]1. Delegazioni'!J11</f>
        <v>48</v>
      </c>
      <c r="K11" s="5">
        <f>'[1]1. Delegazioni'!K11</f>
        <v>1.8599999999999998E-2</v>
      </c>
      <c r="L11" s="8">
        <f>'[1]1. Delegazioni'!L11</f>
        <v>802</v>
      </c>
      <c r="M11" s="3">
        <f>'[1]1. Delegazioni'!M11</f>
        <v>4</v>
      </c>
      <c r="N11" s="5">
        <f>'[1]1. Delegazioni'!N11</f>
        <v>5.0000000000000001E-3</v>
      </c>
      <c r="O11" s="8"/>
      <c r="P11" s="5"/>
      <c r="Q11" s="5"/>
      <c r="R11" s="1"/>
      <c r="S11" s="1"/>
    </row>
    <row r="12" spans="2:20" x14ac:dyDescent="0.2">
      <c r="B12" s="80" t="s">
        <v>43</v>
      </c>
      <c r="C12" s="8">
        <f>'[1]1. Delegazioni'!C12</f>
        <v>1413</v>
      </c>
      <c r="D12" s="3">
        <f>'[1]1. Delegazioni'!D12</f>
        <v>9</v>
      </c>
      <c r="E12" s="5">
        <f>'[1]1. Delegazioni'!E12</f>
        <v>6.4000000000000003E-3</v>
      </c>
      <c r="F12" s="8">
        <f>'[1]1. Delegazioni'!F12</f>
        <v>321</v>
      </c>
      <c r="G12" s="3">
        <f>'[1]1. Delegazioni'!G12</f>
        <v>-7</v>
      </c>
      <c r="H12" s="5">
        <f>'[1]1. Delegazioni'!H12</f>
        <v>-2.1299999999999999E-2</v>
      </c>
      <c r="I12" s="8">
        <f>'[1]1. Delegazioni'!I12</f>
        <v>844</v>
      </c>
      <c r="J12" s="3">
        <f>'[1]1. Delegazioni'!J12</f>
        <v>6</v>
      </c>
      <c r="K12" s="5">
        <f>'[1]1. Delegazioni'!K12</f>
        <v>7.1999999999999998E-3</v>
      </c>
      <c r="L12" s="8">
        <f>'[1]1. Delegazioni'!L12</f>
        <v>248</v>
      </c>
      <c r="M12" s="3">
        <f>'[1]1. Delegazioni'!M12</f>
        <v>10</v>
      </c>
      <c r="N12" s="5">
        <f>'[1]1. Delegazioni'!N12</f>
        <v>4.2000000000000003E-2</v>
      </c>
      <c r="O12" s="8"/>
      <c r="P12" s="5"/>
      <c r="Q12" s="5"/>
      <c r="R12" s="1"/>
      <c r="S12" s="1"/>
    </row>
    <row r="13" spans="2:20" x14ac:dyDescent="0.2">
      <c r="B13" s="80" t="s">
        <v>44</v>
      </c>
      <c r="C13" s="8">
        <f>'[1]1. Delegazioni'!C13</f>
        <v>4365</v>
      </c>
      <c r="D13" s="3">
        <f>'[1]1. Delegazioni'!D13</f>
        <v>-5</v>
      </c>
      <c r="E13" s="5">
        <f>'[1]1. Delegazioni'!E13</f>
        <v>-1.1000000000000001E-3</v>
      </c>
      <c r="F13" s="8">
        <f>'[1]1. Delegazioni'!F13</f>
        <v>1559</v>
      </c>
      <c r="G13" s="3">
        <f>'[1]1. Delegazioni'!G13</f>
        <v>-36</v>
      </c>
      <c r="H13" s="5">
        <f>'[1]1. Delegazioni'!H13</f>
        <v>-2.2599999999999999E-2</v>
      </c>
      <c r="I13" s="8">
        <f>'[1]1. Delegazioni'!I13</f>
        <v>2177</v>
      </c>
      <c r="J13" s="3">
        <f>'[1]1. Delegazioni'!J13</f>
        <v>25</v>
      </c>
      <c r="K13" s="5">
        <f>'[1]1. Delegazioni'!K13</f>
        <v>1.1599999999999999E-2</v>
      </c>
      <c r="L13" s="8">
        <f>'[1]1. Delegazioni'!L13</f>
        <v>629</v>
      </c>
      <c r="M13" s="3">
        <f>'[1]1. Delegazioni'!M13</f>
        <v>6</v>
      </c>
      <c r="N13" s="5">
        <f>'[1]1. Delegazioni'!N13</f>
        <v>9.5999999999999992E-3</v>
      </c>
      <c r="O13" s="8"/>
      <c r="P13" s="5"/>
      <c r="Q13" s="5"/>
      <c r="R13" s="1"/>
      <c r="S13" s="1"/>
    </row>
    <row r="14" spans="2:20" x14ac:dyDescent="0.2">
      <c r="B14" s="80" t="s">
        <v>67</v>
      </c>
      <c r="C14" s="8">
        <f>'[1]1. Delegazioni'!C14</f>
        <v>4144</v>
      </c>
      <c r="D14" s="3">
        <f>'[1]1. Delegazioni'!D14</f>
        <v>29</v>
      </c>
      <c r="E14" s="5">
        <f>'[1]1. Delegazioni'!E14</f>
        <v>7.0000000000000001E-3</v>
      </c>
      <c r="F14" s="8">
        <f>'[1]1. Delegazioni'!F14</f>
        <v>1588</v>
      </c>
      <c r="G14" s="3">
        <f>'[1]1. Delegazioni'!G14</f>
        <v>-25</v>
      </c>
      <c r="H14" s="5">
        <f>'[1]1. Delegazioni'!H14</f>
        <v>-1.55E-2</v>
      </c>
      <c r="I14" s="8">
        <f>'[1]1. Delegazioni'!I14</f>
        <v>1901</v>
      </c>
      <c r="J14" s="3">
        <f>'[1]1. Delegazioni'!J14</f>
        <v>45</v>
      </c>
      <c r="K14" s="5">
        <f>'[1]1. Delegazioni'!K14</f>
        <v>2.4199999999999999E-2</v>
      </c>
      <c r="L14" s="8">
        <f>'[1]1. Delegazioni'!L14</f>
        <v>655</v>
      </c>
      <c r="M14" s="3">
        <f>'[1]1. Delegazioni'!M14</f>
        <v>9</v>
      </c>
      <c r="N14" s="5">
        <f>'[1]1. Delegazioni'!N14</f>
        <v>1.3899999999999999E-2</v>
      </c>
      <c r="O14" s="8"/>
      <c r="P14" s="5"/>
      <c r="Q14" s="5"/>
      <c r="R14" s="1"/>
      <c r="S14" s="1"/>
    </row>
    <row r="15" spans="2:20" x14ac:dyDescent="0.2">
      <c r="B15" s="80" t="s">
        <v>45</v>
      </c>
      <c r="C15" s="8">
        <f>'[1]1. Delegazioni'!C15</f>
        <v>2159</v>
      </c>
      <c r="D15" s="3">
        <f>'[1]1. Delegazioni'!D15</f>
        <v>3</v>
      </c>
      <c r="E15" s="5">
        <f>'[1]1. Delegazioni'!E15</f>
        <v>1.4E-3</v>
      </c>
      <c r="F15" s="8">
        <f>'[1]1. Delegazioni'!F15</f>
        <v>825</v>
      </c>
      <c r="G15" s="3">
        <f>'[1]1. Delegazioni'!G15</f>
        <v>-1</v>
      </c>
      <c r="H15" s="5">
        <f>'[1]1. Delegazioni'!H15</f>
        <v>-1.1999999999999999E-3</v>
      </c>
      <c r="I15" s="8">
        <f>'[1]1. Delegazioni'!I15</f>
        <v>1001</v>
      </c>
      <c r="J15" s="3">
        <f>'[1]1. Delegazioni'!J15</f>
        <v>2</v>
      </c>
      <c r="K15" s="5">
        <f>'[1]1. Delegazioni'!K15</f>
        <v>2E-3</v>
      </c>
      <c r="L15" s="8">
        <f>'[1]1. Delegazioni'!L15</f>
        <v>333</v>
      </c>
      <c r="M15" s="3">
        <f>'[1]1. Delegazioni'!M15</f>
        <v>2</v>
      </c>
      <c r="N15" s="5">
        <f>'[1]1. Delegazioni'!N15</f>
        <v>6.0000000000000001E-3</v>
      </c>
      <c r="O15" s="8"/>
      <c r="P15" s="5"/>
      <c r="Q15" s="5"/>
      <c r="R15" s="1"/>
      <c r="S15" s="1"/>
    </row>
    <row r="16" spans="2:20" s="31" customFormat="1" ht="21" customHeight="1" x14ac:dyDescent="0.2">
      <c r="B16" s="30" t="s">
        <v>48</v>
      </c>
      <c r="C16" s="8">
        <f>'1. Rete distributiva'!C20</f>
        <v>18686</v>
      </c>
      <c r="D16" s="3">
        <f>'1. Rete distributiva'!D20</f>
        <v>76</v>
      </c>
      <c r="E16" s="5">
        <f>'1. Rete distributiva'!E20</f>
        <v>4.0838259000537348E-3</v>
      </c>
      <c r="F16" s="8">
        <f>'1. Rete distributiva'!F20</f>
        <v>6515</v>
      </c>
      <c r="G16" s="3">
        <f>'1. Rete distributiva'!G20</f>
        <v>-85</v>
      </c>
      <c r="H16" s="5">
        <f>'1. Rete distributiva'!H20</f>
        <v>-1.2878787878787878E-2</v>
      </c>
      <c r="I16" s="8">
        <f>'1. Rete distributiva'!I20</f>
        <v>9328</v>
      </c>
      <c r="J16" s="3">
        <f>'1. Rete distributiva'!J20</f>
        <v>127</v>
      </c>
      <c r="K16" s="5">
        <f>'1. Rete distributiva'!K20</f>
        <v>1.3802847516574285E-2</v>
      </c>
      <c r="L16" s="8">
        <f>'1. Rete distributiva'!L20</f>
        <v>2843</v>
      </c>
      <c r="M16" s="3">
        <f>'1. Rete distributiva'!M20</f>
        <v>34</v>
      </c>
      <c r="N16" s="5">
        <f>'1. Rete distributiva'!N20</f>
        <v>1.2103951584193664E-2</v>
      </c>
    </row>
    <row r="17" spans="2:26" ht="24.95" customHeight="1" x14ac:dyDescent="0.2">
      <c r="B17" s="197" t="s">
        <v>21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20" spans="2:26" s="16" customFormat="1" ht="24.95" customHeight="1" x14ac:dyDescent="0.2">
      <c r="B20" s="199" t="s">
        <v>172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</row>
    <row r="21" spans="2:26" ht="15" customHeight="1" x14ac:dyDescent="0.2">
      <c r="B21" s="200" t="s">
        <v>27</v>
      </c>
      <c r="C21" s="202" t="s">
        <v>55</v>
      </c>
      <c r="D21" s="203"/>
      <c r="E21" s="203"/>
      <c r="F21" s="205" t="s">
        <v>7</v>
      </c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</row>
    <row r="22" spans="2:26" ht="30" customHeight="1" x14ac:dyDescent="0.2">
      <c r="B22" s="201"/>
      <c r="C22" s="204"/>
      <c r="D22" s="204"/>
      <c r="E22" s="204"/>
      <c r="F22" s="187" t="s">
        <v>32</v>
      </c>
      <c r="G22" s="187"/>
      <c r="H22" s="187"/>
      <c r="I22" s="188" t="s">
        <v>59</v>
      </c>
      <c r="J22" s="187"/>
      <c r="K22" s="187"/>
      <c r="L22" s="187" t="s">
        <v>33</v>
      </c>
      <c r="M22" s="187"/>
      <c r="N22" s="187"/>
      <c r="O22" s="188" t="s">
        <v>60</v>
      </c>
      <c r="P22" s="187"/>
      <c r="Q22" s="187"/>
      <c r="R22" s="188" t="s">
        <v>61</v>
      </c>
      <c r="S22" s="187"/>
      <c r="T22" s="187"/>
      <c r="U22" s="187" t="s">
        <v>62</v>
      </c>
      <c r="V22" s="187"/>
      <c r="W22" s="187"/>
      <c r="X22" s="188" t="s">
        <v>56</v>
      </c>
      <c r="Y22" s="187"/>
      <c r="Z22" s="187"/>
    </row>
    <row r="23" spans="2:26" ht="35.1" customHeight="1" x14ac:dyDescent="0.2">
      <c r="B23" s="2"/>
      <c r="C23" s="43" t="s">
        <v>85</v>
      </c>
      <c r="D23" s="44" t="s">
        <v>69</v>
      </c>
      <c r="E23" s="44" t="s">
        <v>70</v>
      </c>
      <c r="F23" s="43" t="s">
        <v>85</v>
      </c>
      <c r="G23" s="44" t="s">
        <v>69</v>
      </c>
      <c r="H23" s="44" t="s">
        <v>70</v>
      </c>
      <c r="I23" s="43" t="s">
        <v>85</v>
      </c>
      <c r="J23" s="44" t="s">
        <v>69</v>
      </c>
      <c r="K23" s="44" t="s">
        <v>70</v>
      </c>
      <c r="L23" s="43" t="s">
        <v>85</v>
      </c>
      <c r="M23" s="44" t="s">
        <v>69</v>
      </c>
      <c r="N23" s="44" t="s">
        <v>70</v>
      </c>
      <c r="O23" s="43" t="s">
        <v>85</v>
      </c>
      <c r="P23" s="44" t="s">
        <v>69</v>
      </c>
      <c r="Q23" s="44" t="s">
        <v>70</v>
      </c>
      <c r="R23" s="43" t="s">
        <v>85</v>
      </c>
      <c r="S23" s="44" t="s">
        <v>69</v>
      </c>
      <c r="T23" s="44" t="s">
        <v>70</v>
      </c>
      <c r="U23" s="43" t="s">
        <v>85</v>
      </c>
      <c r="V23" s="44" t="s">
        <v>69</v>
      </c>
      <c r="W23" s="44" t="s">
        <v>70</v>
      </c>
      <c r="X23" s="43" t="s">
        <v>85</v>
      </c>
      <c r="Y23" s="44" t="s">
        <v>69</v>
      </c>
      <c r="Z23" s="44" t="s">
        <v>70</v>
      </c>
    </row>
    <row r="24" spans="2:26" x14ac:dyDescent="0.2">
      <c r="B24" s="80" t="s">
        <v>41</v>
      </c>
      <c r="C24" s="8">
        <f>'[1]1. Delegazioni'!C24</f>
        <v>1336</v>
      </c>
      <c r="D24" s="3">
        <f>'[1]1. Delegazioni'!D24</f>
        <v>0</v>
      </c>
      <c r="E24" s="149" t="s">
        <v>155</v>
      </c>
      <c r="F24" s="8">
        <f>'[1]1. Delegazioni'!F24</f>
        <v>247</v>
      </c>
      <c r="G24" s="3">
        <f>'[1]1. Delegazioni'!G24</f>
        <v>3</v>
      </c>
      <c r="H24" s="5">
        <f>'[1]1. Delegazioni'!H24</f>
        <v>1.23E-2</v>
      </c>
      <c r="I24" s="8">
        <f>'[1]1. Delegazioni'!I24</f>
        <v>209</v>
      </c>
      <c r="J24" s="3">
        <f>'[1]1. Delegazioni'!J24</f>
        <v>-12</v>
      </c>
      <c r="K24" s="5">
        <f>'[1]1. Delegazioni'!K24</f>
        <v>-5.4300000000000001E-2</v>
      </c>
      <c r="L24" s="8">
        <f>'[1]1. Delegazioni'!L24</f>
        <v>115</v>
      </c>
      <c r="M24" s="3">
        <f>'[1]1. Delegazioni'!M24</f>
        <v>-4</v>
      </c>
      <c r="N24" s="5">
        <f>'[1]1. Delegazioni'!N24</f>
        <v>-3.3599999999999998E-2</v>
      </c>
      <c r="O24" s="8">
        <f>'[1]1. Delegazioni'!O24</f>
        <v>25</v>
      </c>
      <c r="P24" s="3">
        <f>'[1]1. Delegazioni'!P24</f>
        <v>-1</v>
      </c>
      <c r="Q24" s="5">
        <f>'[1]1. Delegazioni'!Q24</f>
        <v>-3.85E-2</v>
      </c>
      <c r="R24" s="8">
        <f>'[1]1. Delegazioni'!R24</f>
        <v>157</v>
      </c>
      <c r="S24" s="3">
        <f>'[1]1. Delegazioni'!S24</f>
        <v>-2</v>
      </c>
      <c r="T24" s="5">
        <f>'[1]1. Delegazioni'!T24</f>
        <v>-1.26E-2</v>
      </c>
      <c r="U24" s="8">
        <f>'[1]1. Delegazioni'!U24</f>
        <v>176</v>
      </c>
      <c r="V24" s="3">
        <f>'[1]1. Delegazioni'!V24</f>
        <v>3</v>
      </c>
      <c r="W24" s="5">
        <f>'[1]1. Delegazioni'!W24</f>
        <v>1.7299999999999999E-2</v>
      </c>
      <c r="X24" s="8">
        <f>'[1]1. Delegazioni'!X24</f>
        <v>407</v>
      </c>
      <c r="Y24" s="3">
        <f>'[1]1. Delegazioni'!Y24</f>
        <v>13</v>
      </c>
      <c r="Z24" s="5">
        <f>'[1]1. Delegazioni'!Z24</f>
        <v>3.3000000000000002E-2</v>
      </c>
    </row>
    <row r="25" spans="2:26" x14ac:dyDescent="0.2">
      <c r="B25" s="80" t="s">
        <v>42</v>
      </c>
      <c r="C25" s="8">
        <f>'[1]1. Delegazioni'!C25</f>
        <v>5269</v>
      </c>
      <c r="D25" s="3">
        <f>'[1]1. Delegazioni'!D25</f>
        <v>40</v>
      </c>
      <c r="E25" s="5">
        <f>'[1]1. Delegazioni'!E25</f>
        <v>7.6E-3</v>
      </c>
      <c r="F25" s="8">
        <f>'[1]1. Delegazioni'!F25</f>
        <v>783</v>
      </c>
      <c r="G25" s="3">
        <f>'[1]1. Delegazioni'!G25</f>
        <v>8</v>
      </c>
      <c r="H25" s="5">
        <f>'[1]1. Delegazioni'!H25</f>
        <v>1.03E-2</v>
      </c>
      <c r="I25" s="8">
        <f>'[1]1. Delegazioni'!I25</f>
        <v>775</v>
      </c>
      <c r="J25" s="3">
        <f>'[1]1. Delegazioni'!J25</f>
        <v>-11</v>
      </c>
      <c r="K25" s="5">
        <f>'[1]1. Delegazioni'!K25</f>
        <v>-1.4E-2</v>
      </c>
      <c r="L25" s="8">
        <f>'[1]1. Delegazioni'!L25</f>
        <v>379</v>
      </c>
      <c r="M25" s="3">
        <f>'[1]1. Delegazioni'!M25</f>
        <v>-1</v>
      </c>
      <c r="N25" s="5">
        <f>'[1]1. Delegazioni'!N25</f>
        <v>-2.5999999999999999E-3</v>
      </c>
      <c r="O25" s="8">
        <f>'[1]1. Delegazioni'!O25</f>
        <v>154</v>
      </c>
      <c r="P25" s="3">
        <f>'[1]1. Delegazioni'!P25</f>
        <v>-3</v>
      </c>
      <c r="Q25" s="5">
        <f>'[1]1. Delegazioni'!Q25</f>
        <v>-1.9099999999999999E-2</v>
      </c>
      <c r="R25" s="8">
        <f>'[1]1. Delegazioni'!R25</f>
        <v>642</v>
      </c>
      <c r="S25" s="3">
        <f>'[1]1. Delegazioni'!S25</f>
        <v>-17</v>
      </c>
      <c r="T25" s="5">
        <f>'[1]1. Delegazioni'!T25</f>
        <v>-2.58E-2</v>
      </c>
      <c r="U25" s="8">
        <f>'[1]1. Delegazioni'!U25</f>
        <v>802</v>
      </c>
      <c r="V25" s="3">
        <f>'[1]1. Delegazioni'!V25</f>
        <v>4</v>
      </c>
      <c r="W25" s="5">
        <f>'[1]1. Delegazioni'!W25</f>
        <v>5.0000000000000001E-3</v>
      </c>
      <c r="X25" s="8">
        <f>'[1]1. Delegazioni'!X25</f>
        <v>1734</v>
      </c>
      <c r="Y25" s="3">
        <f>'[1]1. Delegazioni'!Y25</f>
        <v>60</v>
      </c>
      <c r="Z25" s="5">
        <f>'[1]1. Delegazioni'!Z25</f>
        <v>3.5799999999999998E-2</v>
      </c>
    </row>
    <row r="26" spans="2:26" x14ac:dyDescent="0.2">
      <c r="B26" s="80" t="s">
        <v>43</v>
      </c>
      <c r="C26" s="8">
        <f>'[1]1. Delegazioni'!C26</f>
        <v>1413</v>
      </c>
      <c r="D26" s="3">
        <f>'[1]1. Delegazioni'!D26</f>
        <v>9</v>
      </c>
      <c r="E26" s="5">
        <f>'[1]1. Delegazioni'!E26</f>
        <v>6.4000000000000003E-3</v>
      </c>
      <c r="F26" s="8">
        <f>'[1]1. Delegazioni'!F26</f>
        <v>274</v>
      </c>
      <c r="G26" s="3">
        <f>'[1]1. Delegazioni'!G26</f>
        <v>3</v>
      </c>
      <c r="H26" s="5">
        <f>'[1]1. Delegazioni'!H26</f>
        <v>1.11E-2</v>
      </c>
      <c r="I26" s="8">
        <f>'[1]1. Delegazioni'!I26</f>
        <v>231</v>
      </c>
      <c r="J26" s="3">
        <f>'[1]1. Delegazioni'!J26</f>
        <v>4</v>
      </c>
      <c r="K26" s="5">
        <f>'[1]1. Delegazioni'!K26</f>
        <v>1.7600000000000001E-2</v>
      </c>
      <c r="L26" s="8">
        <f>'[1]1. Delegazioni'!L26</f>
        <v>117</v>
      </c>
      <c r="M26" s="3">
        <f>'[1]1. Delegazioni'!M26</f>
        <v>-2</v>
      </c>
      <c r="N26" s="5">
        <f>'[1]1. Delegazioni'!N26</f>
        <v>-1.6799999999999999E-2</v>
      </c>
      <c r="O26" s="8">
        <f>'[1]1. Delegazioni'!O26</f>
        <v>22</v>
      </c>
      <c r="P26" s="3">
        <f>'[1]1. Delegazioni'!P26</f>
        <v>-2</v>
      </c>
      <c r="Q26" s="5">
        <f>'[1]1. Delegazioni'!Q26</f>
        <v>-8.3299999999999999E-2</v>
      </c>
      <c r="R26" s="8">
        <f>'[1]1. Delegazioni'!R26</f>
        <v>149</v>
      </c>
      <c r="S26" s="3">
        <f>'[1]1. Delegazioni'!S26</f>
        <v>-3</v>
      </c>
      <c r="T26" s="5">
        <f>'[1]1. Delegazioni'!T26</f>
        <v>-1.9699999999999999E-2</v>
      </c>
      <c r="U26" s="8">
        <f>'[1]1. Delegazioni'!U26</f>
        <v>248</v>
      </c>
      <c r="V26" s="3">
        <f>'[1]1. Delegazioni'!V26</f>
        <v>10</v>
      </c>
      <c r="W26" s="5">
        <f>'[1]1. Delegazioni'!W26</f>
        <v>4.2000000000000003E-2</v>
      </c>
      <c r="X26" s="8">
        <f>'[1]1. Delegazioni'!X26</f>
        <v>372</v>
      </c>
      <c r="Y26" s="3">
        <f>'[1]1. Delegazioni'!Y26</f>
        <v>-1</v>
      </c>
      <c r="Z26" s="5">
        <f>'[1]1. Delegazioni'!Z26</f>
        <v>-2.7000000000000001E-3</v>
      </c>
    </row>
    <row r="27" spans="2:26" x14ac:dyDescent="0.2">
      <c r="B27" s="80" t="s">
        <v>44</v>
      </c>
      <c r="C27" s="8">
        <f>'[1]1. Delegazioni'!C27</f>
        <v>4365</v>
      </c>
      <c r="D27" s="3">
        <f>'[1]1. Delegazioni'!D27</f>
        <v>-5</v>
      </c>
      <c r="E27" s="5">
        <f>'[1]1. Delegazioni'!E27</f>
        <v>-1.1000000000000001E-3</v>
      </c>
      <c r="F27" s="8">
        <f>'[1]1. Delegazioni'!F27</f>
        <v>709</v>
      </c>
      <c r="G27" s="3">
        <f>'[1]1. Delegazioni'!G27</f>
        <v>9</v>
      </c>
      <c r="H27" s="5">
        <f>'[1]1. Delegazioni'!H27</f>
        <v>1.29E-2</v>
      </c>
      <c r="I27" s="8">
        <f>'[1]1. Delegazioni'!I27</f>
        <v>683</v>
      </c>
      <c r="J27" s="3">
        <f>'[1]1. Delegazioni'!J27</f>
        <v>-32</v>
      </c>
      <c r="K27" s="5">
        <f>'[1]1. Delegazioni'!K27</f>
        <v>-4.48E-2</v>
      </c>
      <c r="L27" s="8">
        <f>'[1]1. Delegazioni'!L27</f>
        <v>324</v>
      </c>
      <c r="M27" s="3">
        <f>'[1]1. Delegazioni'!M27</f>
        <v>1</v>
      </c>
      <c r="N27" s="5">
        <f>'[1]1. Delegazioni'!N27</f>
        <v>3.0999999999999999E-3</v>
      </c>
      <c r="O27" s="8">
        <f>'[1]1. Delegazioni'!O27</f>
        <v>137</v>
      </c>
      <c r="P27" s="3">
        <f>'[1]1. Delegazioni'!P27</f>
        <v>-6</v>
      </c>
      <c r="Q27" s="5">
        <f>'[1]1. Delegazioni'!Q27</f>
        <v>-4.2000000000000003E-2</v>
      </c>
      <c r="R27" s="8">
        <f>'[1]1. Delegazioni'!R27</f>
        <v>430</v>
      </c>
      <c r="S27" s="3">
        <f>'[1]1. Delegazioni'!S27</f>
        <v>9</v>
      </c>
      <c r="T27" s="5">
        <f>'[1]1. Delegazioni'!T27</f>
        <v>2.1399999999999999E-2</v>
      </c>
      <c r="U27" s="8">
        <f>'[1]1. Delegazioni'!U27</f>
        <v>629</v>
      </c>
      <c r="V27" s="3">
        <f>'[1]1. Delegazioni'!V27</f>
        <v>6</v>
      </c>
      <c r="W27" s="5">
        <f>'[1]1. Delegazioni'!W27</f>
        <v>9.5999999999999992E-3</v>
      </c>
      <c r="X27" s="8">
        <f>'[1]1. Delegazioni'!X27</f>
        <v>1453</v>
      </c>
      <c r="Y27" s="3">
        <f>'[1]1. Delegazioni'!Y27</f>
        <v>8</v>
      </c>
      <c r="Z27" s="5">
        <f>'[1]1. Delegazioni'!Z27</f>
        <v>5.4999999999999997E-3</v>
      </c>
    </row>
    <row r="28" spans="2:26" x14ac:dyDescent="0.2">
      <c r="B28" s="80" t="s">
        <v>67</v>
      </c>
      <c r="C28" s="8">
        <f>'[1]1. Delegazioni'!C28</f>
        <v>4144</v>
      </c>
      <c r="D28" s="3">
        <f>'[1]1. Delegazioni'!D28</f>
        <v>29</v>
      </c>
      <c r="E28" s="5">
        <f>'[1]1. Delegazioni'!E28</f>
        <v>7.0000000000000001E-3</v>
      </c>
      <c r="F28" s="8">
        <f>'[1]1. Delegazioni'!F28</f>
        <v>607</v>
      </c>
      <c r="G28" s="3">
        <f>'[1]1. Delegazioni'!G28</f>
        <v>10</v>
      </c>
      <c r="H28" s="5">
        <f>'[1]1. Delegazioni'!H28</f>
        <v>1.6799999999999999E-2</v>
      </c>
      <c r="I28" s="8">
        <f>'[1]1. Delegazioni'!I28</f>
        <v>650</v>
      </c>
      <c r="J28" s="3">
        <f>'[1]1. Delegazioni'!J28</f>
        <v>-9</v>
      </c>
      <c r="K28" s="5">
        <f>'[1]1. Delegazioni'!K28</f>
        <v>-1.37E-2</v>
      </c>
      <c r="L28" s="8">
        <f>'[1]1. Delegazioni'!L28</f>
        <v>318</v>
      </c>
      <c r="M28" s="3">
        <f>'[1]1. Delegazioni'!M28</f>
        <v>-1</v>
      </c>
      <c r="N28" s="5">
        <f>'[1]1. Delegazioni'!N28</f>
        <v>-3.0999999999999999E-3</v>
      </c>
      <c r="O28" s="8">
        <f>'[1]1. Delegazioni'!O28</f>
        <v>132</v>
      </c>
      <c r="P28" s="3">
        <f>'[1]1. Delegazioni'!P28</f>
        <v>7</v>
      </c>
      <c r="Q28" s="5">
        <f>'[1]1. Delegazioni'!Q28</f>
        <v>5.6000000000000001E-2</v>
      </c>
      <c r="R28" s="8">
        <f>'[1]1. Delegazioni'!R28</f>
        <v>419</v>
      </c>
      <c r="S28" s="3">
        <f>'[1]1. Delegazioni'!S28</f>
        <v>-6</v>
      </c>
      <c r="T28" s="5">
        <f>'[1]1. Delegazioni'!T28</f>
        <v>-1.41E-2</v>
      </c>
      <c r="U28" s="8">
        <f>'[1]1. Delegazioni'!U28</f>
        <v>655</v>
      </c>
      <c r="V28" s="3">
        <f>'[1]1. Delegazioni'!V28</f>
        <v>9</v>
      </c>
      <c r="W28" s="5">
        <f>'[1]1. Delegazioni'!W28</f>
        <v>1.3899999999999999E-2</v>
      </c>
      <c r="X28" s="8">
        <f>'[1]1. Delegazioni'!X28</f>
        <v>1363</v>
      </c>
      <c r="Y28" s="3">
        <f>'[1]1. Delegazioni'!Y28</f>
        <v>19</v>
      </c>
      <c r="Z28" s="5">
        <f>'[1]1. Delegazioni'!Z28</f>
        <v>1.41E-2</v>
      </c>
    </row>
    <row r="29" spans="2:26" x14ac:dyDescent="0.2">
      <c r="B29" s="80" t="s">
        <v>45</v>
      </c>
      <c r="C29" s="8">
        <f>'[1]1. Delegazioni'!C29</f>
        <v>2159</v>
      </c>
      <c r="D29" s="3">
        <f>'[1]1. Delegazioni'!D29</f>
        <v>3</v>
      </c>
      <c r="E29" s="5">
        <f>'[1]1. Delegazioni'!E29</f>
        <v>1.4E-3</v>
      </c>
      <c r="F29" s="8">
        <f>'[1]1. Delegazioni'!F29</f>
        <v>363</v>
      </c>
      <c r="G29" s="3">
        <f>'[1]1. Delegazioni'!G29</f>
        <v>7</v>
      </c>
      <c r="H29" s="5">
        <f>'[1]1. Delegazioni'!H29</f>
        <v>1.9699999999999999E-2</v>
      </c>
      <c r="I29" s="8">
        <f>'[1]1. Delegazioni'!I29</f>
        <v>265</v>
      </c>
      <c r="J29" s="3">
        <f>'[1]1. Delegazioni'!J29</f>
        <v>-4</v>
      </c>
      <c r="K29" s="5">
        <f>'[1]1. Delegazioni'!K29</f>
        <v>-1.49E-2</v>
      </c>
      <c r="L29" s="8">
        <f>'[1]1. Delegazioni'!L29</f>
        <v>155</v>
      </c>
      <c r="M29" s="3">
        <f>'[1]1. Delegazioni'!M29</f>
        <v>0</v>
      </c>
      <c r="N29" s="149" t="s">
        <v>155</v>
      </c>
      <c r="O29" s="8">
        <f>'[1]1. Delegazioni'!O29</f>
        <v>65</v>
      </c>
      <c r="P29" s="3">
        <f>'[1]1. Delegazioni'!P29</f>
        <v>2</v>
      </c>
      <c r="Q29" s="5">
        <f>'[1]1. Delegazioni'!Q29</f>
        <v>3.1699999999999999E-2</v>
      </c>
      <c r="R29" s="8">
        <f>'[1]1. Delegazioni'!R29</f>
        <v>226</v>
      </c>
      <c r="S29" s="3">
        <f>'[1]1. Delegazioni'!S29</f>
        <v>5</v>
      </c>
      <c r="T29" s="5">
        <f>'[1]1. Delegazioni'!T29</f>
        <v>2.2599999999999999E-2</v>
      </c>
      <c r="U29" s="8">
        <f>'[1]1. Delegazioni'!U29</f>
        <v>333</v>
      </c>
      <c r="V29" s="3">
        <f>'[1]1. Delegazioni'!V29</f>
        <v>2</v>
      </c>
      <c r="W29" s="5">
        <f>'[1]1. Delegazioni'!W29</f>
        <v>6.0000000000000001E-3</v>
      </c>
      <c r="X29" s="8">
        <f>'[1]1. Delegazioni'!X29</f>
        <v>752</v>
      </c>
      <c r="Y29" s="3">
        <f>'[1]1. Delegazioni'!Y29</f>
        <v>-9</v>
      </c>
      <c r="Z29" s="5">
        <f>'[1]1. Delegazioni'!Z29</f>
        <v>-1.18E-2</v>
      </c>
    </row>
    <row r="30" spans="2:26" s="31" customFormat="1" ht="21" customHeight="1" x14ac:dyDescent="0.2">
      <c r="B30" s="30" t="s">
        <v>48</v>
      </c>
      <c r="C30" s="9">
        <f>'1. Categorie merceologiche'!C20</f>
        <v>18686</v>
      </c>
      <c r="D30" s="32">
        <f>'1. Categorie merceologiche'!D20</f>
        <v>76</v>
      </c>
      <c r="E30" s="7">
        <f>'1. Categorie merceologiche'!E20</f>
        <v>4.0838259000537348E-3</v>
      </c>
      <c r="F30" s="9">
        <f>'1. Categorie merceologiche'!F20</f>
        <v>2983</v>
      </c>
      <c r="G30" s="32">
        <f>'1. Categorie merceologiche'!G20</f>
        <v>40</v>
      </c>
      <c r="H30" s="7">
        <f>'1. Categorie merceologiche'!H20</f>
        <v>1.3591573224600747E-2</v>
      </c>
      <c r="I30" s="9">
        <f>'1. Categorie merceologiche'!I20</f>
        <v>2813</v>
      </c>
      <c r="J30" s="32">
        <f>'1. Categorie merceologiche'!J20</f>
        <v>-64</v>
      </c>
      <c r="K30" s="7">
        <f>'1. Categorie merceologiche'!K20</f>
        <v>-2.2245394508168231E-2</v>
      </c>
      <c r="L30" s="9">
        <f>'1. Categorie merceologiche'!L20</f>
        <v>1408</v>
      </c>
      <c r="M30" s="32">
        <f>'1. Categorie merceologiche'!M20</f>
        <v>-7</v>
      </c>
      <c r="N30" s="7">
        <f>'1. Categorie merceologiche'!N20</f>
        <v>-4.9469964664310955E-3</v>
      </c>
      <c r="O30" s="9">
        <f>'1. Categorie merceologiche'!O20</f>
        <v>535</v>
      </c>
      <c r="P30" s="32">
        <f>'1. Categorie merceologiche'!P20</f>
        <v>-3</v>
      </c>
      <c r="Q30" s="7">
        <f>'1. Categorie merceologiche'!Q20</f>
        <v>-5.5762081784386614E-3</v>
      </c>
      <c r="R30" s="9">
        <f>'1. Categorie merceologiche'!R20</f>
        <v>2023</v>
      </c>
      <c r="S30" s="32">
        <f>'1. Categorie merceologiche'!S20</f>
        <v>-14</v>
      </c>
      <c r="T30" s="7">
        <f>'1. Categorie merceologiche'!T20</f>
        <v>-6.8728522336769758E-3</v>
      </c>
      <c r="U30" s="9">
        <f>'1. Categorie merceologiche'!U20</f>
        <v>2843</v>
      </c>
      <c r="V30" s="32">
        <f>'1. Categorie merceologiche'!V20</f>
        <v>34</v>
      </c>
      <c r="W30" s="7">
        <f>'1. Categorie merceologiche'!W20</f>
        <v>1.2103951584193664E-2</v>
      </c>
      <c r="X30" s="9">
        <f>'1. Categorie merceologiche'!X20</f>
        <v>6081</v>
      </c>
      <c r="Y30" s="32">
        <f>'1. Categorie merceologiche'!Y20</f>
        <v>90</v>
      </c>
      <c r="Z30" s="94">
        <f>'1. Categorie merceologiche'!Z20</f>
        <v>1.5022533800701052E-2</v>
      </c>
    </row>
    <row r="31" spans="2:26" ht="24.95" customHeight="1" x14ac:dyDescent="0.2">
      <c r="B31" s="197" t="s">
        <v>21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</row>
  </sheetData>
  <sheetProtection sheet="1" objects="1" scenarios="1"/>
  <mergeCells count="21">
    <mergeCell ref="B2:Q4"/>
    <mergeCell ref="B17:N17"/>
    <mergeCell ref="B6:N6"/>
    <mergeCell ref="B7:B8"/>
    <mergeCell ref="C7:E8"/>
    <mergeCell ref="F7:N7"/>
    <mergeCell ref="F8:H8"/>
    <mergeCell ref="I8:K8"/>
    <mergeCell ref="L8:N8"/>
    <mergeCell ref="X22:Z22"/>
    <mergeCell ref="O22:Q22"/>
    <mergeCell ref="R22:T22"/>
    <mergeCell ref="U22:W22"/>
    <mergeCell ref="F21:Z21"/>
    <mergeCell ref="B31:Q31"/>
    <mergeCell ref="B20:Q20"/>
    <mergeCell ref="B21:B22"/>
    <mergeCell ref="C21:E22"/>
    <mergeCell ref="F22:H22"/>
    <mergeCell ref="I22:K22"/>
    <mergeCell ref="L22:N22"/>
  </mergeCells>
  <pageMargins left="0.7" right="0.7" top="0.75" bottom="0.75" header="0.3" footer="0.3"/>
  <pageSetup paperSize="9" scale="6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1ACB-679F-48E0-97CA-C7B6CE469F54}">
  <sheetPr>
    <tabColor theme="1"/>
  </sheetPr>
  <dimension ref="A2:S31"/>
  <sheetViews>
    <sheetView workbookViewId="0">
      <selection activeCell="U24" sqref="U24"/>
    </sheetView>
  </sheetViews>
  <sheetFormatPr defaultRowHeight="14.25" x14ac:dyDescent="0.2"/>
  <cols>
    <col min="1" max="1" width="4.125" style="35" customWidth="1"/>
    <col min="2" max="4" width="9" style="108"/>
    <col min="5" max="5" width="6.75" style="108" customWidth="1"/>
    <col min="6" max="7" width="9" style="108"/>
    <col min="8" max="8" width="25" style="108" customWidth="1"/>
    <col min="9" max="10" width="8.5" style="108" customWidth="1"/>
    <col min="11" max="16384" width="9" style="108"/>
  </cols>
  <sheetData>
    <row r="2" spans="1:8" ht="44.25" customHeight="1" x14ac:dyDescent="0.2">
      <c r="B2" s="211" t="s">
        <v>73</v>
      </c>
      <c r="C2" s="211"/>
      <c r="D2" s="211"/>
      <c r="E2" s="211"/>
      <c r="F2" s="211"/>
      <c r="G2" s="211"/>
      <c r="H2" s="211"/>
    </row>
    <row r="3" spans="1:8" ht="15" customHeight="1" thickBot="1" x14ac:dyDescent="0.25">
      <c r="B3" s="109"/>
    </row>
    <row r="4" spans="1:8" ht="12.75" customHeight="1" x14ac:dyDescent="0.2">
      <c r="B4" s="110"/>
      <c r="C4" s="111"/>
      <c r="D4" s="111"/>
      <c r="E4" s="111"/>
      <c r="F4" s="111"/>
      <c r="G4" s="111"/>
      <c r="H4" s="112"/>
    </row>
    <row r="5" spans="1:8" ht="25.5" customHeight="1" x14ac:dyDescent="0.2">
      <c r="B5" s="113" t="s">
        <v>74</v>
      </c>
      <c r="C5" s="18"/>
      <c r="D5" s="18"/>
      <c r="E5" s="18"/>
      <c r="F5" s="18"/>
      <c r="G5" s="18"/>
      <c r="H5" s="114"/>
    </row>
    <row r="6" spans="1:8" x14ac:dyDescent="0.2">
      <c r="A6" s="38"/>
      <c r="B6" s="115"/>
      <c r="C6" s="145"/>
      <c r="D6" s="145"/>
      <c r="E6" s="145"/>
      <c r="F6" s="145"/>
      <c r="G6" s="145"/>
      <c r="H6" s="116"/>
    </row>
    <row r="7" spans="1:8" x14ac:dyDescent="0.2">
      <c r="B7" s="115" t="s">
        <v>107</v>
      </c>
      <c r="C7" s="145"/>
      <c r="D7" s="145"/>
      <c r="E7" s="145"/>
      <c r="F7" s="145"/>
      <c r="G7" s="145"/>
      <c r="H7" s="116"/>
    </row>
    <row r="8" spans="1:8" x14ac:dyDescent="0.2">
      <c r="B8" s="115" t="s">
        <v>108</v>
      </c>
      <c r="C8" s="18"/>
      <c r="D8" s="18"/>
      <c r="E8" s="18"/>
      <c r="F8" s="18"/>
      <c r="G8" s="18"/>
      <c r="H8" s="114"/>
    </row>
    <row r="9" spans="1:8" x14ac:dyDescent="0.2">
      <c r="B9" s="115" t="s">
        <v>75</v>
      </c>
      <c r="C9" s="145"/>
      <c r="D9" s="145"/>
      <c r="E9" s="145"/>
      <c r="F9" s="145"/>
      <c r="G9" s="145"/>
      <c r="H9" s="116"/>
    </row>
    <row r="10" spans="1:8" x14ac:dyDescent="0.2">
      <c r="B10" s="115" t="s">
        <v>76</v>
      </c>
      <c r="C10" s="145"/>
      <c r="D10" s="145"/>
      <c r="E10" s="145"/>
      <c r="F10" s="145"/>
      <c r="G10" s="145"/>
      <c r="H10" s="116"/>
    </row>
    <row r="11" spans="1:8" x14ac:dyDescent="0.2">
      <c r="B11" s="115" t="s">
        <v>77</v>
      </c>
      <c r="C11" s="18"/>
      <c r="D11" s="18"/>
      <c r="E11" s="18"/>
      <c r="F11" s="18"/>
      <c r="G11" s="18"/>
      <c r="H11" s="114"/>
    </row>
    <row r="12" spans="1:8" x14ac:dyDescent="0.2">
      <c r="B12" s="115" t="s">
        <v>78</v>
      </c>
      <c r="C12" s="18"/>
      <c r="D12" s="18"/>
      <c r="E12" s="18"/>
      <c r="F12" s="18"/>
      <c r="G12" s="18"/>
      <c r="H12" s="114"/>
    </row>
    <row r="13" spans="1:8" x14ac:dyDescent="0.2">
      <c r="B13" s="115" t="s">
        <v>79</v>
      </c>
      <c r="C13" s="145"/>
      <c r="D13" s="145"/>
      <c r="E13" s="145"/>
      <c r="F13" s="145"/>
      <c r="G13" s="145"/>
      <c r="H13" s="116"/>
    </row>
    <row r="14" spans="1:8" x14ac:dyDescent="0.2">
      <c r="A14" s="47"/>
      <c r="B14" s="115"/>
      <c r="C14" s="145"/>
      <c r="D14" s="145"/>
      <c r="E14" s="145"/>
      <c r="F14" s="145"/>
      <c r="G14" s="145"/>
      <c r="H14" s="116"/>
    </row>
    <row r="15" spans="1:8" x14ac:dyDescent="0.2">
      <c r="B15" s="117"/>
      <c r="C15" s="18"/>
      <c r="D15" s="18"/>
      <c r="E15" s="18"/>
      <c r="F15" s="18"/>
      <c r="G15" s="18"/>
      <c r="H15" s="114"/>
    </row>
    <row r="16" spans="1:8" x14ac:dyDescent="0.2">
      <c r="B16" s="117"/>
      <c r="C16" s="18"/>
      <c r="D16" s="18"/>
      <c r="E16" s="18"/>
      <c r="F16" s="18"/>
      <c r="G16" s="18"/>
      <c r="H16" s="114"/>
    </row>
    <row r="17" spans="2:19" x14ac:dyDescent="0.2">
      <c r="B17" s="115"/>
      <c r="C17" s="145"/>
      <c r="D17" s="145"/>
      <c r="E17" s="145"/>
      <c r="F17" s="145"/>
      <c r="G17" s="145"/>
      <c r="H17" s="82" t="s">
        <v>80</v>
      </c>
    </row>
    <row r="18" spans="2:19" ht="15" thickBot="1" x14ac:dyDescent="0.25">
      <c r="B18" s="119"/>
      <c r="C18" s="120"/>
      <c r="D18" s="120"/>
      <c r="E18" s="120"/>
      <c r="F18" s="120"/>
      <c r="G18" s="120"/>
      <c r="H18" s="121"/>
    </row>
    <row r="20" spans="2:19" ht="21.75" customHeight="1" x14ac:dyDescent="0.2"/>
    <row r="22" spans="2:19" x14ac:dyDescent="0.2">
      <c r="S22" s="118"/>
    </row>
    <row r="24" spans="2:19" x14ac:dyDescent="0.2">
      <c r="S24" s="118"/>
    </row>
    <row r="26" spans="2:19" x14ac:dyDescent="0.2">
      <c r="S26" s="118"/>
    </row>
    <row r="31" spans="2:19" ht="21.75" customHeight="1" x14ac:dyDescent="0.2"/>
  </sheetData>
  <sheetProtection sheet="1" objects="1" scenarios="1"/>
  <mergeCells count="1">
    <mergeCell ref="B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496D-008C-4AAB-8331-06CC4D52992F}">
  <sheetPr>
    <tabColor theme="0"/>
    <pageSetUpPr fitToPage="1"/>
  </sheetPr>
  <dimension ref="B2:AS79"/>
  <sheetViews>
    <sheetView zoomScaleNormal="100" zoomScalePageLayoutView="125" workbookViewId="0">
      <selection activeCell="U7" sqref="U7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22" width="8.75" style="35"/>
    <col min="23" max="23" width="18.375" style="35" customWidth="1"/>
    <col min="24" max="16384" width="8.75" style="35"/>
  </cols>
  <sheetData>
    <row r="2" spans="2:44" ht="15" customHeight="1" x14ac:dyDescent="0.2">
      <c r="B2" s="180" t="s">
        <v>109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V3" s="214"/>
      <c r="W3" s="214"/>
      <c r="X3" s="214"/>
      <c r="Y3" s="214"/>
      <c r="Z3" s="214"/>
      <c r="AA3" s="214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V4" s="214"/>
      <c r="W4" s="214"/>
      <c r="X4" s="214"/>
      <c r="Y4" s="214"/>
      <c r="Z4" s="214"/>
      <c r="AA4" s="214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215"/>
      <c r="W5" s="217"/>
      <c r="X5" s="218"/>
      <c r="Y5" s="218"/>
      <c r="Z5" s="218"/>
      <c r="AA5" s="218"/>
      <c r="AB5" s="218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147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216"/>
      <c r="W6" s="168"/>
      <c r="X6" s="169"/>
      <c r="Y6" s="169"/>
      <c r="Z6" s="169"/>
      <c r="AA6" s="169"/>
      <c r="AB6" s="169"/>
      <c r="AC6" s="169"/>
      <c r="AD6" s="123"/>
      <c r="AE6" s="123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V7" s="214"/>
      <c r="W7" s="170" t="s">
        <v>84</v>
      </c>
      <c r="X7" s="169"/>
      <c r="Y7" s="169"/>
      <c r="Z7" s="169"/>
      <c r="AA7" s="169"/>
      <c r="AB7" s="169"/>
      <c r="AC7" s="169"/>
      <c r="AD7" s="123"/>
      <c r="AE7" s="123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V8" s="214"/>
      <c r="W8" s="168"/>
      <c r="X8" s="169"/>
      <c r="Y8" s="169"/>
      <c r="Z8" s="169"/>
      <c r="AA8" s="169"/>
      <c r="AB8" s="169"/>
      <c r="AC8" s="169"/>
      <c r="AD8" s="123"/>
      <c r="AE8" s="123"/>
      <c r="AF8" s="123"/>
    </row>
    <row r="9" spans="2:44" ht="19.5" customHeight="1" x14ac:dyDescent="0.2">
      <c r="B9" s="35" t="s">
        <v>28</v>
      </c>
      <c r="C9" s="8">
        <f>G32</f>
        <v>2709</v>
      </c>
      <c r="D9" s="3">
        <f>G32-F32</f>
        <v>688</v>
      </c>
      <c r="E9" s="12">
        <f>(G32-F32)/F32</f>
        <v>0.34042553191489361</v>
      </c>
      <c r="F9" s="8">
        <f>G46</f>
        <v>2797</v>
      </c>
      <c r="G9" s="3">
        <f>G46-F46</f>
        <v>496</v>
      </c>
      <c r="H9" s="12">
        <f>(G46-F46)/F46</f>
        <v>0.21555845284658845</v>
      </c>
      <c r="I9" s="8">
        <f>G62</f>
        <v>-88</v>
      </c>
      <c r="J9" s="3">
        <f>G62-F62</f>
        <v>192</v>
      </c>
      <c r="K9" s="124"/>
      <c r="L9" s="124"/>
      <c r="M9" s="124"/>
      <c r="N9" s="124"/>
      <c r="O9" s="3"/>
      <c r="P9" s="127"/>
      <c r="Q9" s="15"/>
      <c r="V9" s="214"/>
      <c r="W9" s="168"/>
      <c r="X9" s="170">
        <v>2017</v>
      </c>
      <c r="Y9" s="170">
        <v>2018</v>
      </c>
      <c r="Z9" s="170">
        <v>2019</v>
      </c>
      <c r="AA9" s="170">
        <v>2020</v>
      </c>
      <c r="AB9" s="170">
        <v>2021</v>
      </c>
      <c r="AC9" s="168"/>
      <c r="AD9" s="19"/>
      <c r="AE9" s="19"/>
      <c r="AF9" s="19"/>
    </row>
    <row r="10" spans="2:44" ht="13.5" customHeight="1" x14ac:dyDescent="0.2">
      <c r="B10" s="35" t="s">
        <v>29</v>
      </c>
      <c r="C10" s="8">
        <f t="shared" ref="C10:C12" si="0">G33</f>
        <v>6204</v>
      </c>
      <c r="D10" s="3">
        <f t="shared" ref="D10:D12" si="1">G33-F33</f>
        <v>1312</v>
      </c>
      <c r="E10" s="12">
        <f t="shared" ref="E10:E12" si="2">(G33-F33)/F33</f>
        <v>0.26819296811120197</v>
      </c>
      <c r="F10" s="8">
        <f t="shared" ref="F10:F12" si="3">G47</f>
        <v>6249</v>
      </c>
      <c r="G10" s="3">
        <f t="shared" ref="G10:G12" si="4">G47-F47</f>
        <v>921</v>
      </c>
      <c r="H10" s="12">
        <f t="shared" ref="H10:H12" si="5">(G47-F47)/F47</f>
        <v>0.17286036036036037</v>
      </c>
      <c r="I10" s="8">
        <f t="shared" ref="I10:I12" si="6">G63</f>
        <v>-45</v>
      </c>
      <c r="J10" s="3">
        <f t="shared" ref="J10:J12" si="7">G63-F63</f>
        <v>391</v>
      </c>
      <c r="K10" s="124"/>
      <c r="L10" s="124"/>
      <c r="M10" s="124"/>
      <c r="N10" s="124"/>
      <c r="O10" s="3"/>
      <c r="P10" s="127"/>
      <c r="Q10" s="15"/>
      <c r="V10" s="214"/>
      <c r="W10" s="168" t="s">
        <v>176</v>
      </c>
      <c r="X10" s="171">
        <f>C35</f>
        <v>15085</v>
      </c>
      <c r="Y10" s="171">
        <f t="shared" ref="Y10:AB10" si="8">D35</f>
        <v>12172</v>
      </c>
      <c r="Z10" s="171">
        <f t="shared" si="8"/>
        <v>11942</v>
      </c>
      <c r="AA10" s="171">
        <f t="shared" si="8"/>
        <v>7730</v>
      </c>
      <c r="AB10" s="171">
        <f t="shared" si="8"/>
        <v>9811</v>
      </c>
      <c r="AC10" s="168"/>
      <c r="AD10" s="19"/>
      <c r="AE10" s="19"/>
      <c r="AF10" s="19"/>
    </row>
    <row r="11" spans="2:44" ht="15.75" customHeight="1" x14ac:dyDescent="0.2">
      <c r="B11" s="35" t="s">
        <v>30</v>
      </c>
      <c r="C11" s="8">
        <f t="shared" si="0"/>
        <v>898</v>
      </c>
      <c r="D11" s="3">
        <f t="shared" si="1"/>
        <v>81</v>
      </c>
      <c r="E11" s="12">
        <f t="shared" si="2"/>
        <v>9.9143206854345162E-2</v>
      </c>
      <c r="F11" s="8">
        <f t="shared" si="3"/>
        <v>1023</v>
      </c>
      <c r="G11" s="3">
        <f t="shared" si="4"/>
        <v>179</v>
      </c>
      <c r="H11" s="12">
        <f t="shared" si="5"/>
        <v>0.21208530805687204</v>
      </c>
      <c r="I11" s="8">
        <f t="shared" si="6"/>
        <v>-125</v>
      </c>
      <c r="J11" s="3">
        <f t="shared" si="7"/>
        <v>-98</v>
      </c>
      <c r="K11" s="124"/>
      <c r="L11" s="124"/>
      <c r="M11" s="124"/>
      <c r="N11" s="124"/>
      <c r="O11" s="3"/>
      <c r="P11" s="127"/>
      <c r="Q11" s="15"/>
      <c r="V11" s="214"/>
      <c r="W11" s="168" t="s">
        <v>177</v>
      </c>
      <c r="X11" s="171">
        <f>C49</f>
        <v>14362</v>
      </c>
      <c r="Y11" s="171">
        <f t="shared" ref="Y11:AB11" si="9">D49</f>
        <v>12040</v>
      </c>
      <c r="Z11" s="171">
        <f t="shared" si="9"/>
        <v>12015</v>
      </c>
      <c r="AA11" s="171">
        <f t="shared" si="9"/>
        <v>8473</v>
      </c>
      <c r="AB11" s="171">
        <f t="shared" si="9"/>
        <v>10069</v>
      </c>
      <c r="AC11" s="168"/>
      <c r="AD11" s="19"/>
      <c r="AE11" s="19"/>
      <c r="AF11" s="19"/>
    </row>
    <row r="12" spans="2:44" ht="21" customHeight="1" x14ac:dyDescent="0.2">
      <c r="B12" s="129" t="s">
        <v>87</v>
      </c>
      <c r="C12" s="9">
        <f t="shared" si="0"/>
        <v>9811</v>
      </c>
      <c r="D12" s="3">
        <f t="shared" si="1"/>
        <v>2081</v>
      </c>
      <c r="E12" s="12">
        <f t="shared" si="2"/>
        <v>0.26921086675291073</v>
      </c>
      <c r="F12" s="8">
        <f t="shared" si="3"/>
        <v>10069</v>
      </c>
      <c r="G12" s="3">
        <f t="shared" si="4"/>
        <v>1596</v>
      </c>
      <c r="H12" s="12">
        <f t="shared" si="5"/>
        <v>0.18836303552460756</v>
      </c>
      <c r="I12" s="8">
        <f t="shared" si="6"/>
        <v>-258</v>
      </c>
      <c r="J12" s="3">
        <f t="shared" si="7"/>
        <v>485</v>
      </c>
      <c r="K12" s="124"/>
      <c r="L12" s="124"/>
      <c r="M12" s="124"/>
      <c r="N12" s="124"/>
      <c r="O12" s="3"/>
      <c r="P12" s="127"/>
      <c r="Q12" s="15"/>
      <c r="V12" s="214"/>
      <c r="W12" s="170" t="s">
        <v>178</v>
      </c>
      <c r="X12" s="172">
        <f>X10-X11</f>
        <v>723</v>
      </c>
      <c r="Y12" s="172">
        <f t="shared" ref="Y12:AB12" si="10">Y10-Y11</f>
        <v>132</v>
      </c>
      <c r="Z12" s="172">
        <f t="shared" si="10"/>
        <v>-73</v>
      </c>
      <c r="AA12" s="172">
        <f t="shared" si="10"/>
        <v>-743</v>
      </c>
      <c r="AB12" s="172">
        <f t="shared" si="10"/>
        <v>-258</v>
      </c>
      <c r="AC12" s="168"/>
      <c r="AD12" s="19"/>
      <c r="AE12" s="19"/>
      <c r="AF12" s="19"/>
    </row>
    <row r="13" spans="2:44" ht="24.95" customHeight="1" x14ac:dyDescent="0.2">
      <c r="B13" s="130" t="s">
        <v>173</v>
      </c>
      <c r="C13" s="46"/>
      <c r="D13" s="46"/>
      <c r="E13" s="46"/>
      <c r="F13" s="46"/>
      <c r="G13" s="46"/>
      <c r="H13" s="46"/>
      <c r="I13" s="46"/>
      <c r="J13" s="46"/>
      <c r="K13" s="124"/>
      <c r="L13" s="124"/>
      <c r="M13" s="124"/>
      <c r="N13" s="124"/>
      <c r="V13" s="214"/>
      <c r="W13" s="86"/>
      <c r="X13" s="86"/>
      <c r="Y13" s="86"/>
      <c r="Z13" s="86"/>
      <c r="AA13" s="86"/>
      <c r="AB13" s="86"/>
      <c r="AC13" s="168"/>
      <c r="AD13" s="123"/>
      <c r="AE13" s="122"/>
      <c r="AF13" s="123"/>
    </row>
    <row r="14" spans="2:44" ht="24.95" customHeight="1" x14ac:dyDescent="0.2">
      <c r="B14" s="131"/>
      <c r="K14" s="124"/>
      <c r="L14" s="124"/>
      <c r="M14" s="124"/>
      <c r="N14" s="124"/>
      <c r="W14" s="86"/>
      <c r="X14" s="86"/>
      <c r="Y14" s="86"/>
      <c r="Z14" s="86"/>
      <c r="AA14" s="86"/>
      <c r="AB14" s="86"/>
      <c r="AC14" s="168"/>
      <c r="AD14" s="123"/>
      <c r="AE14" s="122"/>
      <c r="AF14" s="123"/>
    </row>
    <row r="15" spans="2:44" ht="24.95" customHeight="1" x14ac:dyDescent="0.2">
      <c r="B15" s="131"/>
      <c r="K15" s="124"/>
      <c r="L15" s="124"/>
      <c r="M15" s="124"/>
      <c r="N15" s="124"/>
      <c r="W15" s="86"/>
      <c r="X15" s="86"/>
      <c r="Y15" s="86"/>
      <c r="Z15" s="86"/>
      <c r="AA15" s="86"/>
      <c r="AB15" s="86"/>
      <c r="AC15" s="168"/>
      <c r="AD15" s="123"/>
      <c r="AE15" s="122"/>
      <c r="AF15" s="123"/>
    </row>
    <row r="16" spans="2:44" ht="24.95" customHeight="1" x14ac:dyDescent="0.2">
      <c r="B16" s="131"/>
      <c r="K16" s="124"/>
      <c r="L16" s="124"/>
      <c r="M16" s="124"/>
      <c r="N16" s="124"/>
      <c r="W16" s="90"/>
      <c r="X16" s="90"/>
      <c r="Y16" s="90"/>
      <c r="Z16" s="90"/>
      <c r="AA16" s="90"/>
      <c r="AB16" s="90"/>
      <c r="AC16" s="19"/>
      <c r="AD16" s="123"/>
      <c r="AE16" s="122"/>
      <c r="AF16" s="123"/>
    </row>
    <row r="17" spans="2:32" ht="24.95" customHeight="1" x14ac:dyDescent="0.2">
      <c r="B17" s="131"/>
      <c r="K17" s="124"/>
      <c r="L17" s="124"/>
      <c r="M17" s="124"/>
      <c r="N17" s="124"/>
      <c r="AC17" s="19"/>
      <c r="AD17" s="123"/>
      <c r="AE17" s="122"/>
      <c r="AF17" s="123"/>
    </row>
    <row r="18" spans="2:32" ht="24.95" customHeight="1" x14ac:dyDescent="0.2">
      <c r="B18" s="131"/>
      <c r="K18" s="124"/>
      <c r="L18" s="124"/>
      <c r="M18" s="124"/>
      <c r="N18" s="124"/>
      <c r="AC18" s="19"/>
      <c r="AD18" s="123"/>
      <c r="AE18" s="122"/>
      <c r="AF18" s="123"/>
    </row>
    <row r="19" spans="2:32" ht="24.95" customHeight="1" x14ac:dyDescent="0.2">
      <c r="B19" s="131"/>
      <c r="K19" s="124"/>
      <c r="L19" s="124"/>
      <c r="M19" s="124"/>
      <c r="N19" s="124"/>
      <c r="AC19" s="19"/>
      <c r="AD19" s="123"/>
      <c r="AE19" s="122"/>
      <c r="AF19" s="123"/>
    </row>
    <row r="20" spans="2:32" ht="24.95" customHeight="1" x14ac:dyDescent="0.2">
      <c r="B20" s="131"/>
      <c r="K20" s="124"/>
      <c r="L20" s="124"/>
      <c r="M20" s="124"/>
      <c r="N20" s="124"/>
      <c r="AC20" s="19"/>
      <c r="AD20" s="123"/>
      <c r="AE20" s="122"/>
      <c r="AF20" s="123"/>
    </row>
    <row r="21" spans="2:32" ht="24.95" customHeight="1" x14ac:dyDescent="0.2">
      <c r="B21" s="131"/>
      <c r="K21" s="124"/>
      <c r="L21" s="124"/>
      <c r="M21" s="124"/>
      <c r="N21" s="124"/>
      <c r="AC21" s="19"/>
      <c r="AD21" s="123"/>
      <c r="AE21" s="122"/>
      <c r="AF21" s="123"/>
    </row>
    <row r="22" spans="2:32" ht="24.95" customHeight="1" x14ac:dyDescent="0.2">
      <c r="B22" s="131"/>
      <c r="K22" s="124"/>
      <c r="L22" s="124"/>
      <c r="M22" s="124"/>
      <c r="N22" s="124"/>
      <c r="AC22" s="19"/>
      <c r="AD22" s="123"/>
      <c r="AE22" s="122"/>
      <c r="AF22" s="123"/>
    </row>
    <row r="23" spans="2:32" ht="24.95" customHeight="1" x14ac:dyDescent="0.2">
      <c r="B23" s="131"/>
      <c r="K23" s="124"/>
      <c r="L23" s="124"/>
      <c r="M23" s="124"/>
      <c r="N23" s="124"/>
      <c r="AC23" s="19"/>
      <c r="AD23" s="123"/>
      <c r="AE23" s="122"/>
      <c r="AF23" s="123"/>
    </row>
    <row r="24" spans="2:32" ht="24.95" customHeight="1" x14ac:dyDescent="0.2">
      <c r="B24" s="131"/>
      <c r="K24" s="124"/>
      <c r="L24" s="124"/>
      <c r="M24" s="124"/>
      <c r="N24" s="124"/>
      <c r="AC24" s="19"/>
      <c r="AD24" s="123"/>
      <c r="AE24" s="122"/>
      <c r="AF24" s="123"/>
    </row>
    <row r="25" spans="2:32" ht="14.25" x14ac:dyDescent="0.2"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ht="14.25" x14ac:dyDescent="0.2">
      <c r="B26" s="180" t="s">
        <v>110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V26" s="1"/>
      <c r="W26" s="1"/>
      <c r="X26" s="1"/>
      <c r="Y26" s="1"/>
      <c r="Z26" s="1"/>
      <c r="AA26" s="1"/>
      <c r="AB26" s="1"/>
      <c r="AC26" s="1"/>
      <c r="AD26" s="123"/>
      <c r="AE26" s="123"/>
      <c r="AF26" s="128"/>
    </row>
    <row r="27" spans="2:32" ht="14.25" x14ac:dyDescent="0.2"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V27" s="1"/>
      <c r="W27" s="1"/>
      <c r="X27" s="1"/>
      <c r="Y27" s="1"/>
      <c r="Z27" s="1"/>
      <c r="AA27" s="1"/>
      <c r="AB27" s="1"/>
      <c r="AC27" s="1"/>
      <c r="AD27" s="123"/>
      <c r="AE27" s="123"/>
      <c r="AF27" s="123"/>
    </row>
    <row r="28" spans="2:32" ht="14.25" x14ac:dyDescent="0.2"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V28" s="1"/>
      <c r="W28" s="1"/>
      <c r="X28" s="1"/>
      <c r="Y28" s="1"/>
      <c r="Z28" s="1"/>
      <c r="AA28" s="1"/>
      <c r="AB28" s="1"/>
      <c r="AC28" s="1"/>
      <c r="AD28" s="123"/>
      <c r="AE28" s="123"/>
      <c r="AF28" s="123"/>
    </row>
    <row r="29" spans="2:32" ht="14.25" x14ac:dyDescent="0.2">
      <c r="V29" s="1"/>
      <c r="W29" s="1"/>
      <c r="X29" s="1"/>
      <c r="Y29" s="1"/>
      <c r="Z29" s="1"/>
      <c r="AA29" s="1"/>
      <c r="AB29" s="1"/>
      <c r="AC29" s="1"/>
      <c r="AD29" s="123"/>
      <c r="AE29" s="123"/>
      <c r="AF29" s="123"/>
    </row>
    <row r="30" spans="2:32" ht="24.95" customHeight="1" x14ac:dyDescent="0.2">
      <c r="B30" s="39" t="s">
        <v>148</v>
      </c>
      <c r="V30" s="1"/>
      <c r="W30" s="1"/>
      <c r="X30" s="1"/>
      <c r="Y30" s="1"/>
      <c r="Z30" s="1"/>
      <c r="AA30" s="1"/>
      <c r="AB30" s="1"/>
      <c r="AC30" s="1"/>
      <c r="AD30" s="123"/>
      <c r="AE30" s="123"/>
      <c r="AF30" s="123"/>
    </row>
    <row r="31" spans="2:32" ht="25.5" x14ac:dyDescent="0.2">
      <c r="B31" s="42" t="s">
        <v>88</v>
      </c>
      <c r="C31" s="48">
        <v>2017</v>
      </c>
      <c r="D31" s="48">
        <v>2018</v>
      </c>
      <c r="E31" s="48">
        <v>2019</v>
      </c>
      <c r="F31" s="49">
        <v>2020</v>
      </c>
      <c r="G31" s="49">
        <v>2021</v>
      </c>
      <c r="H31" s="44" t="s">
        <v>71</v>
      </c>
      <c r="I31" s="44" t="s">
        <v>72</v>
      </c>
      <c r="K31" s="124"/>
      <c r="L31" s="132"/>
      <c r="V31" s="1"/>
      <c r="W31" s="1"/>
      <c r="X31" s="1"/>
      <c r="Y31" s="1"/>
      <c r="Z31" s="1"/>
      <c r="AA31" s="1"/>
      <c r="AB31" s="1"/>
      <c r="AC31" s="1"/>
      <c r="AD31" s="123"/>
      <c r="AE31" s="123"/>
      <c r="AF31" s="123"/>
    </row>
    <row r="32" spans="2:32" ht="14.25" x14ac:dyDescent="0.2">
      <c r="B32" s="35" t="s">
        <v>28</v>
      </c>
      <c r="C32" s="3">
        <f>'[2]2. Rete distributiva'!C9</f>
        <v>3718</v>
      </c>
      <c r="D32" s="3">
        <f>'[2]2. Rete distributiva'!D9</f>
        <v>3087</v>
      </c>
      <c r="E32" s="3">
        <f>'[2]2. Rete distributiva'!E9</f>
        <v>3184</v>
      </c>
      <c r="F32" s="3">
        <f>'[2]2. Rete distributiva'!F9</f>
        <v>2021</v>
      </c>
      <c r="G32" s="3">
        <f>'[2]2. Rete distributiva'!G9</f>
        <v>2709</v>
      </c>
      <c r="H32" s="3">
        <f>G32-C32</f>
        <v>-1009</v>
      </c>
      <c r="I32" s="12">
        <f>(G32-C32)/C32</f>
        <v>-0.27138246369015601</v>
      </c>
      <c r="V32" s="1"/>
      <c r="W32" s="1"/>
      <c r="X32" s="1"/>
      <c r="Y32" s="1"/>
      <c r="Z32" s="1"/>
      <c r="AA32" s="1"/>
      <c r="AB32" s="1"/>
      <c r="AC32" s="1"/>
      <c r="AD32" s="123"/>
      <c r="AE32" s="123"/>
      <c r="AF32" s="123"/>
    </row>
    <row r="33" spans="2:45" x14ac:dyDescent="0.2">
      <c r="B33" s="35" t="s">
        <v>29</v>
      </c>
      <c r="C33" s="3">
        <f>'[2]2. Rete distributiva'!C10</f>
        <v>10181</v>
      </c>
      <c r="D33" s="3">
        <f>'[2]2. Rete distributiva'!D10</f>
        <v>7806</v>
      </c>
      <c r="E33" s="3">
        <f>'[2]2. Rete distributiva'!E10</f>
        <v>7546</v>
      </c>
      <c r="F33" s="3">
        <f>'[2]2. Rete distributiva'!F10</f>
        <v>4892</v>
      </c>
      <c r="G33" s="3">
        <f>'[2]2. Rete distributiva'!G10</f>
        <v>6204</v>
      </c>
      <c r="H33" s="3">
        <f>G33-C33</f>
        <v>-3977</v>
      </c>
      <c r="I33" s="12">
        <f>(G33-C33)/C33</f>
        <v>-0.39062960416462039</v>
      </c>
      <c r="V33" s="1"/>
      <c r="W33" s="1"/>
      <c r="X33" s="1"/>
      <c r="Y33" s="1"/>
      <c r="Z33" s="1"/>
      <c r="AA33" s="1"/>
      <c r="AB33" s="1"/>
      <c r="AC33" s="1"/>
    </row>
    <row r="34" spans="2:45" x14ac:dyDescent="0.2">
      <c r="B34" s="35" t="s">
        <v>30</v>
      </c>
      <c r="C34" s="3">
        <f>'[2]2. Rete distributiva'!C11</f>
        <v>1186</v>
      </c>
      <c r="D34" s="3">
        <f>'[2]2. Rete distributiva'!D11</f>
        <v>1279</v>
      </c>
      <c r="E34" s="3">
        <f>'[2]2. Rete distributiva'!E11</f>
        <v>1212</v>
      </c>
      <c r="F34" s="3">
        <f>'[2]2. Rete distributiva'!F11</f>
        <v>817</v>
      </c>
      <c r="G34" s="3">
        <f>'[2]2. Rete distributiva'!G11</f>
        <v>898</v>
      </c>
      <c r="H34" s="3">
        <f>G34-C34</f>
        <v>-288</v>
      </c>
      <c r="I34" s="12">
        <f>(G34-C34)/C34</f>
        <v>-0.24283305227655985</v>
      </c>
      <c r="V34" s="1"/>
      <c r="W34" s="1"/>
      <c r="X34" s="1"/>
      <c r="Y34" s="1"/>
      <c r="Z34" s="1"/>
      <c r="AA34" s="1"/>
      <c r="AB34" s="1"/>
      <c r="AC34" s="1"/>
    </row>
    <row r="35" spans="2:45" x14ac:dyDescent="0.2">
      <c r="B35" s="52" t="s">
        <v>31</v>
      </c>
      <c r="C35" s="9">
        <f t="shared" ref="C35" si="11">SUM(C32:C34)</f>
        <v>15085</v>
      </c>
      <c r="D35" s="9">
        <f>SUM(D32:D34)</f>
        <v>12172</v>
      </c>
      <c r="E35" s="9">
        <f>SUM(E32:E34)</f>
        <v>11942</v>
      </c>
      <c r="F35" s="9">
        <f>SUM(F32:F34)</f>
        <v>7730</v>
      </c>
      <c r="G35" s="9">
        <f>SUM(G32:G34)</f>
        <v>9811</v>
      </c>
      <c r="H35" s="9">
        <f>G35-C35</f>
        <v>-5274</v>
      </c>
      <c r="I35" s="53">
        <f>(G35-C35)/C35</f>
        <v>-0.34961882664898908</v>
      </c>
      <c r="J35" s="3"/>
      <c r="K35" s="12"/>
      <c r="V35" s="1"/>
      <c r="W35" s="1"/>
      <c r="X35" s="1"/>
      <c r="Y35" s="1"/>
      <c r="Z35" s="1"/>
      <c r="AA35" s="1"/>
      <c r="AB35" s="1"/>
      <c r="AC35" s="1"/>
    </row>
    <row r="36" spans="2:45" s="1" customFormat="1" ht="24.95" customHeight="1" x14ac:dyDescent="0.2">
      <c r="B36" s="130" t="s">
        <v>174</v>
      </c>
      <c r="C36" s="133"/>
      <c r="D36" s="133"/>
      <c r="E36" s="133"/>
      <c r="F36" s="133"/>
      <c r="G36" s="133"/>
      <c r="H36" s="133"/>
      <c r="I36" s="133"/>
      <c r="J36" s="105"/>
      <c r="K36" s="107"/>
      <c r="L36" s="92"/>
    </row>
    <row r="37" spans="2:45" s="1" customFormat="1" x14ac:dyDescent="0.2">
      <c r="B37" s="90"/>
      <c r="C37" s="106"/>
      <c r="D37" s="106"/>
      <c r="E37" s="106"/>
      <c r="F37" s="106"/>
      <c r="G37" s="106"/>
      <c r="H37" s="92"/>
      <c r="I37" s="107"/>
      <c r="J37" s="92"/>
      <c r="K37" s="107"/>
      <c r="L37" s="92"/>
    </row>
    <row r="38" spans="2:45" s="1" customFormat="1" x14ac:dyDescent="0.2">
      <c r="B38" s="90"/>
      <c r="C38" s="90">
        <v>2017</v>
      </c>
      <c r="D38" s="90">
        <v>2018</v>
      </c>
      <c r="E38" s="90">
        <v>2019</v>
      </c>
      <c r="F38" s="90">
        <v>2020</v>
      </c>
      <c r="G38" s="167">
        <v>2021</v>
      </c>
      <c r="H38" s="134"/>
      <c r="I38" s="107"/>
      <c r="J38" s="92"/>
      <c r="K38" s="107"/>
      <c r="L38" s="92"/>
    </row>
    <row r="39" spans="2:45" s="1" customFormat="1" x14ac:dyDescent="0.2">
      <c r="B39" s="90" t="s">
        <v>28</v>
      </c>
      <c r="C39" s="91">
        <f t="shared" ref="C39:G39" si="12">C32/$C$32*100</f>
        <v>100</v>
      </c>
      <c r="D39" s="91">
        <f t="shared" si="12"/>
        <v>83.028509951586869</v>
      </c>
      <c r="E39" s="91">
        <f t="shared" si="12"/>
        <v>85.637439483593326</v>
      </c>
      <c r="F39" s="91">
        <f t="shared" si="12"/>
        <v>54.357181280258203</v>
      </c>
      <c r="G39" s="91">
        <f t="shared" si="12"/>
        <v>72.86175363098441</v>
      </c>
      <c r="H39" s="107"/>
      <c r="I39" s="107"/>
      <c r="J39" s="92"/>
      <c r="K39" s="107"/>
      <c r="L39" s="92"/>
    </row>
    <row r="40" spans="2:45" s="1" customFormat="1" x14ac:dyDescent="0.2">
      <c r="B40" s="90" t="s">
        <v>29</v>
      </c>
      <c r="C40" s="91">
        <f t="shared" ref="C40:G40" si="13">C33/$C$33*100</f>
        <v>100</v>
      </c>
      <c r="D40" s="91">
        <f t="shared" si="13"/>
        <v>76.672232590118853</v>
      </c>
      <c r="E40" s="91">
        <f t="shared" si="13"/>
        <v>74.118455947352913</v>
      </c>
      <c r="F40" s="91">
        <f t="shared" si="13"/>
        <v>48.050289755426775</v>
      </c>
      <c r="G40" s="91">
        <f t="shared" si="13"/>
        <v>60.937039583537967</v>
      </c>
      <c r="H40" s="107"/>
      <c r="I40" s="107"/>
      <c r="J40" s="92"/>
      <c r="K40" s="107"/>
      <c r="L40" s="92"/>
    </row>
    <row r="41" spans="2:45" s="1" customFormat="1" x14ac:dyDescent="0.2">
      <c r="B41" s="90" t="s">
        <v>30</v>
      </c>
      <c r="C41" s="91">
        <f t="shared" ref="C41:G41" si="14">C34/$C$34*100</f>
        <v>100</v>
      </c>
      <c r="D41" s="91">
        <f t="shared" si="14"/>
        <v>107.84148397976392</v>
      </c>
      <c r="E41" s="91">
        <f t="shared" si="14"/>
        <v>102.19224283305228</v>
      </c>
      <c r="F41" s="91">
        <f t="shared" si="14"/>
        <v>68.887015177065763</v>
      </c>
      <c r="G41" s="91">
        <f t="shared" si="14"/>
        <v>75.716694772344013</v>
      </c>
      <c r="H41" s="107"/>
      <c r="I41" s="107"/>
      <c r="J41" s="92"/>
      <c r="K41" s="107"/>
      <c r="L41" s="92"/>
    </row>
    <row r="42" spans="2:45" s="1" customFormat="1" x14ac:dyDescent="0.2">
      <c r="B42" s="10"/>
      <c r="C42" s="92"/>
      <c r="D42" s="92"/>
      <c r="E42" s="92"/>
      <c r="F42" s="92"/>
      <c r="G42" s="92"/>
      <c r="H42" s="92"/>
      <c r="I42" s="107"/>
      <c r="J42" s="92"/>
      <c r="K42" s="107"/>
      <c r="L42" s="92"/>
    </row>
    <row r="43" spans="2:45" s="1" customFormat="1" x14ac:dyDescent="0.2"/>
    <row r="44" spans="2:45" s="1" customFormat="1" ht="24.95" customHeight="1" x14ac:dyDescent="0.2">
      <c r="B44" s="101" t="s">
        <v>149</v>
      </c>
      <c r="V44" s="135"/>
      <c r="W44" s="135"/>
      <c r="X44" s="135"/>
      <c r="Y44" s="135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</row>
    <row r="45" spans="2:45" s="1" customFormat="1" ht="25.5" x14ac:dyDescent="0.2">
      <c r="B45" s="2" t="s">
        <v>89</v>
      </c>
      <c r="C45" s="137">
        <v>2017</v>
      </c>
      <c r="D45" s="137">
        <v>2018</v>
      </c>
      <c r="E45" s="137">
        <v>2019</v>
      </c>
      <c r="F45" s="138">
        <v>2020</v>
      </c>
      <c r="G45" s="49">
        <v>2021</v>
      </c>
      <c r="H45" s="139" t="s">
        <v>71</v>
      </c>
      <c r="I45" s="139" t="s">
        <v>72</v>
      </c>
      <c r="K45" s="140"/>
      <c r="L45" s="141"/>
      <c r="V45" s="135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</row>
    <row r="46" spans="2:45" s="1" customFormat="1" x14ac:dyDescent="0.2">
      <c r="B46" s="35" t="s">
        <v>28</v>
      </c>
      <c r="C46" s="107">
        <f>'[2]2. Rete distributiva'!C15</f>
        <v>3499</v>
      </c>
      <c r="D46" s="107">
        <f>'[2]2. Rete distributiva'!D15</f>
        <v>3001</v>
      </c>
      <c r="E46" s="107">
        <f>'[2]2. Rete distributiva'!E15</f>
        <v>3231</v>
      </c>
      <c r="F46" s="107">
        <f>'[2]2. Rete distributiva'!F15</f>
        <v>2301</v>
      </c>
      <c r="G46" s="107">
        <f>'[2]2. Rete distributiva'!G15</f>
        <v>2797</v>
      </c>
      <c r="H46" s="107">
        <f>G46-C46</f>
        <v>-702</v>
      </c>
      <c r="I46" s="92">
        <f>(G46-C46)/C46</f>
        <v>-0.20062875107173478</v>
      </c>
      <c r="J46" s="107"/>
      <c r="K46" s="142"/>
    </row>
    <row r="47" spans="2:45" s="1" customFormat="1" x14ac:dyDescent="0.2">
      <c r="B47" s="35" t="s">
        <v>29</v>
      </c>
      <c r="C47" s="107">
        <f>'[2]2. Rete distributiva'!C16</f>
        <v>9837</v>
      </c>
      <c r="D47" s="107">
        <f>'[2]2. Rete distributiva'!D16</f>
        <v>7756</v>
      </c>
      <c r="E47" s="107">
        <f>'[2]2. Rete distributiva'!E16</f>
        <v>7534</v>
      </c>
      <c r="F47" s="107">
        <f>'[2]2. Rete distributiva'!F16</f>
        <v>5328</v>
      </c>
      <c r="G47" s="107">
        <f>'[2]2. Rete distributiva'!G16</f>
        <v>6249</v>
      </c>
      <c r="H47" s="107">
        <f>G47-C47</f>
        <v>-3588</v>
      </c>
      <c r="I47" s="92">
        <f>(G47-C47)/C47</f>
        <v>-0.36474534919182677</v>
      </c>
      <c r="J47" s="107"/>
      <c r="K47" s="142"/>
    </row>
    <row r="48" spans="2:45" s="1" customFormat="1" x14ac:dyDescent="0.2">
      <c r="B48" s="35" t="s">
        <v>30</v>
      </c>
      <c r="C48" s="107">
        <f>'[2]2. Rete distributiva'!C17</f>
        <v>1026</v>
      </c>
      <c r="D48" s="107">
        <f>'[2]2. Rete distributiva'!D17</f>
        <v>1283</v>
      </c>
      <c r="E48" s="107">
        <f>'[2]2. Rete distributiva'!E17</f>
        <v>1250</v>
      </c>
      <c r="F48" s="107">
        <f>'[2]2. Rete distributiva'!F17</f>
        <v>844</v>
      </c>
      <c r="G48" s="107">
        <f>'[2]2. Rete distributiva'!G17</f>
        <v>1023</v>
      </c>
      <c r="H48" s="107">
        <f>G48-C48</f>
        <v>-3</v>
      </c>
      <c r="I48" s="92">
        <f>(G48-C48)/C48</f>
        <v>-2.9239766081871343E-3</v>
      </c>
      <c r="J48" s="107"/>
      <c r="K48" s="142"/>
    </row>
    <row r="49" spans="2:45" s="1" customFormat="1" ht="14.25" x14ac:dyDescent="0.2">
      <c r="B49" s="102" t="s">
        <v>31</v>
      </c>
      <c r="C49" s="103">
        <f t="shared" ref="C49" si="15">SUM(C46:C48)</f>
        <v>14362</v>
      </c>
      <c r="D49" s="103">
        <f>SUM(D46:D48)</f>
        <v>12040</v>
      </c>
      <c r="E49" s="103">
        <f>SUM(E46:E48)</f>
        <v>12015</v>
      </c>
      <c r="F49" s="103">
        <f>SUM(F46:F48)</f>
        <v>8473</v>
      </c>
      <c r="G49" s="103">
        <f>SUM(G46:G48)</f>
        <v>10069</v>
      </c>
      <c r="H49" s="103">
        <f>G49-C49</f>
        <v>-4293</v>
      </c>
      <c r="I49" s="104">
        <f>(G49-C49)/C49</f>
        <v>-0.298913800306364</v>
      </c>
      <c r="J49" s="107"/>
      <c r="K49" s="142"/>
      <c r="V49" s="135"/>
      <c r="W49" s="135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ht="24.95" customHeight="1" x14ac:dyDescent="0.2">
      <c r="B50" s="130" t="s">
        <v>174</v>
      </c>
      <c r="C50" s="133"/>
      <c r="D50" s="133"/>
      <c r="E50" s="133"/>
      <c r="F50" s="133"/>
      <c r="G50" s="133"/>
      <c r="H50" s="133"/>
      <c r="I50" s="133"/>
      <c r="J50" s="105"/>
      <c r="K50" s="107"/>
      <c r="L50" s="92"/>
      <c r="V50" s="135"/>
      <c r="W50" s="135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2:45" s="1" customFormat="1" ht="14.25" x14ac:dyDescent="0.2">
      <c r="B51" s="90"/>
      <c r="C51" s="91"/>
      <c r="D51" s="91"/>
      <c r="E51" s="91"/>
      <c r="F51" s="91"/>
      <c r="G51" s="91"/>
      <c r="H51" s="107"/>
      <c r="I51" s="107"/>
      <c r="J51" s="92"/>
      <c r="K51" s="107"/>
      <c r="L51" s="92"/>
      <c r="V51" s="135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</row>
    <row r="52" spans="2:45" s="1" customFormat="1" ht="14.25" x14ac:dyDescent="0.2">
      <c r="B52" s="90"/>
      <c r="C52" s="90">
        <v>2017</v>
      </c>
      <c r="D52" s="90">
        <v>2018</v>
      </c>
      <c r="E52" s="90">
        <v>2019</v>
      </c>
      <c r="F52" s="90">
        <v>2020</v>
      </c>
      <c r="G52" s="167">
        <v>2021</v>
      </c>
      <c r="H52" s="134"/>
      <c r="I52" s="107"/>
      <c r="J52" s="92"/>
      <c r="K52" s="107"/>
      <c r="L52" s="92"/>
      <c r="V52" s="135"/>
      <c r="W52" s="135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</row>
    <row r="53" spans="2:45" s="1" customFormat="1" ht="14.25" x14ac:dyDescent="0.2">
      <c r="B53" s="90" t="s">
        <v>28</v>
      </c>
      <c r="C53" s="91">
        <f t="shared" ref="C53:G53" si="16">C46/$C$46*100</f>
        <v>100</v>
      </c>
      <c r="D53" s="91">
        <f t="shared" si="16"/>
        <v>85.76736210345814</v>
      </c>
      <c r="E53" s="91">
        <f t="shared" si="16"/>
        <v>92.340668762503569</v>
      </c>
      <c r="F53" s="91">
        <f t="shared" si="16"/>
        <v>65.761646184624183</v>
      </c>
      <c r="G53" s="91">
        <f t="shared" si="16"/>
        <v>79.937124892826517</v>
      </c>
      <c r="H53" s="107"/>
      <c r="I53" s="107"/>
      <c r="J53" s="92"/>
      <c r="K53" s="107"/>
      <c r="L53" s="92"/>
      <c r="V53" s="135"/>
      <c r="W53" s="135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</row>
    <row r="54" spans="2:45" s="1" customFormat="1" ht="14.25" x14ac:dyDescent="0.2">
      <c r="B54" s="90" t="s">
        <v>29</v>
      </c>
      <c r="C54" s="91">
        <f t="shared" ref="C54:G54" si="17">C47/$C$47*100</f>
        <v>100</v>
      </c>
      <c r="D54" s="91">
        <f t="shared" si="17"/>
        <v>78.845176374911048</v>
      </c>
      <c r="E54" s="91">
        <f t="shared" si="17"/>
        <v>76.588390769543551</v>
      </c>
      <c r="F54" s="91">
        <f t="shared" si="17"/>
        <v>54.162854528819757</v>
      </c>
      <c r="G54" s="91">
        <f t="shared" si="17"/>
        <v>63.52546508081732</v>
      </c>
      <c r="H54" s="107"/>
      <c r="I54" s="107"/>
      <c r="J54" s="92"/>
      <c r="K54" s="107"/>
      <c r="L54" s="92"/>
      <c r="V54" s="135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14.25" x14ac:dyDescent="0.2">
      <c r="B55" s="90" t="s">
        <v>30</v>
      </c>
      <c r="C55" s="91">
        <f t="shared" ref="C55:G55" si="18">C48/$C$48*100</f>
        <v>100</v>
      </c>
      <c r="D55" s="91">
        <f t="shared" si="18"/>
        <v>125.04873294346979</v>
      </c>
      <c r="E55" s="91">
        <f t="shared" si="18"/>
        <v>121.83235867446393</v>
      </c>
      <c r="F55" s="91">
        <f t="shared" si="18"/>
        <v>82.261208576998044</v>
      </c>
      <c r="G55" s="91">
        <f t="shared" si="18"/>
        <v>99.707602339181292</v>
      </c>
      <c r="H55" s="107"/>
      <c r="I55" s="107"/>
      <c r="J55" s="92"/>
      <c r="K55" s="107"/>
      <c r="L55" s="92"/>
      <c r="V55" s="135"/>
      <c r="W55" s="135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ht="14.25" x14ac:dyDescent="0.2">
      <c r="B56" s="90"/>
      <c r="C56" s="91"/>
      <c r="D56" s="91"/>
      <c r="E56" s="91"/>
      <c r="F56" s="91"/>
      <c r="G56" s="91"/>
      <c r="H56" s="107"/>
      <c r="I56" s="107"/>
      <c r="J56" s="92"/>
      <c r="K56" s="107"/>
      <c r="L56" s="92"/>
      <c r="V56" s="135"/>
      <c r="W56" s="135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</row>
    <row r="57" spans="2:45" s="1" customFormat="1" x14ac:dyDescent="0.2"/>
    <row r="58" spans="2:45" s="1" customFormat="1" x14ac:dyDescent="0.2"/>
    <row r="59" spans="2:45" s="1" customFormat="1" x14ac:dyDescent="0.2"/>
    <row r="60" spans="2:45" s="1" customFormat="1" ht="24.95" customHeight="1" x14ac:dyDescent="0.2">
      <c r="B60" s="101" t="s">
        <v>150</v>
      </c>
      <c r="I60" s="165"/>
      <c r="V60" s="135"/>
      <c r="W60" s="135"/>
      <c r="X60" s="135"/>
      <c r="Y60" s="135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25.5" x14ac:dyDescent="0.2">
      <c r="B61" s="2" t="s">
        <v>90</v>
      </c>
      <c r="C61" s="137">
        <v>2017</v>
      </c>
      <c r="D61" s="137">
        <v>2018</v>
      </c>
      <c r="E61" s="137">
        <v>2019</v>
      </c>
      <c r="F61" s="138">
        <v>2020</v>
      </c>
      <c r="G61" s="49">
        <v>2021</v>
      </c>
      <c r="H61" s="139" t="s">
        <v>175</v>
      </c>
      <c r="I61" s="165"/>
      <c r="K61" s="140"/>
      <c r="L61" s="141"/>
      <c r="V61" s="135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x14ac:dyDescent="0.2">
      <c r="B62" s="35" t="s">
        <v>28</v>
      </c>
      <c r="C62" s="107">
        <f>C32-C46</f>
        <v>219</v>
      </c>
      <c r="D62" s="107">
        <f t="shared" ref="D62:G62" si="19">D32-D46</f>
        <v>86</v>
      </c>
      <c r="E62" s="107">
        <f t="shared" si="19"/>
        <v>-47</v>
      </c>
      <c r="F62" s="107">
        <f t="shared" si="19"/>
        <v>-280</v>
      </c>
      <c r="G62" s="107">
        <f t="shared" si="19"/>
        <v>-88</v>
      </c>
      <c r="H62" s="107">
        <f t="shared" ref="H62:H65" si="20">G62-C62</f>
        <v>-307</v>
      </c>
      <c r="I62" s="165"/>
      <c r="J62" s="107"/>
      <c r="K62" s="142"/>
    </row>
    <row r="63" spans="2:45" s="1" customFormat="1" x14ac:dyDescent="0.2">
      <c r="B63" s="35" t="s">
        <v>29</v>
      </c>
      <c r="C63" s="107">
        <f t="shared" ref="C63:G65" si="21">C33-C47</f>
        <v>344</v>
      </c>
      <c r="D63" s="107">
        <f t="shared" si="21"/>
        <v>50</v>
      </c>
      <c r="E63" s="107">
        <f t="shared" si="21"/>
        <v>12</v>
      </c>
      <c r="F63" s="107">
        <f t="shared" si="21"/>
        <v>-436</v>
      </c>
      <c r="G63" s="107">
        <f t="shared" si="21"/>
        <v>-45</v>
      </c>
      <c r="H63" s="107">
        <f t="shared" si="20"/>
        <v>-389</v>
      </c>
      <c r="I63" s="165"/>
      <c r="J63" s="107"/>
      <c r="K63" s="142"/>
    </row>
    <row r="64" spans="2:45" s="1" customFormat="1" x14ac:dyDescent="0.2">
      <c r="B64" s="35" t="s">
        <v>30</v>
      </c>
      <c r="C64" s="107">
        <f t="shared" si="21"/>
        <v>160</v>
      </c>
      <c r="D64" s="107">
        <f t="shared" si="21"/>
        <v>-4</v>
      </c>
      <c r="E64" s="107">
        <f t="shared" si="21"/>
        <v>-38</v>
      </c>
      <c r="F64" s="107">
        <f t="shared" si="21"/>
        <v>-27</v>
      </c>
      <c r="G64" s="107">
        <f t="shared" si="21"/>
        <v>-125</v>
      </c>
      <c r="H64" s="107">
        <f t="shared" si="20"/>
        <v>-285</v>
      </c>
      <c r="I64" s="165"/>
      <c r="J64" s="107"/>
      <c r="K64" s="142"/>
    </row>
    <row r="65" spans="2:45" s="1" customFormat="1" ht="14.25" x14ac:dyDescent="0.2">
      <c r="B65" s="102" t="s">
        <v>31</v>
      </c>
      <c r="C65" s="143">
        <f t="shared" si="21"/>
        <v>723</v>
      </c>
      <c r="D65" s="143">
        <f t="shared" si="21"/>
        <v>132</v>
      </c>
      <c r="E65" s="143">
        <f t="shared" si="21"/>
        <v>-73</v>
      </c>
      <c r="F65" s="143">
        <f t="shared" si="21"/>
        <v>-743</v>
      </c>
      <c r="G65" s="143">
        <f t="shared" si="21"/>
        <v>-258</v>
      </c>
      <c r="H65" s="143">
        <f t="shared" si="20"/>
        <v>-981</v>
      </c>
      <c r="I65" s="165"/>
      <c r="J65" s="107"/>
      <c r="K65" s="142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24.95" customHeight="1" x14ac:dyDescent="0.2">
      <c r="B66" s="130" t="s">
        <v>174</v>
      </c>
      <c r="C66" s="133"/>
      <c r="D66" s="133"/>
      <c r="E66" s="133"/>
      <c r="F66" s="133"/>
      <c r="G66" s="133"/>
      <c r="H66" s="133"/>
      <c r="I66" s="165"/>
      <c r="J66" s="105"/>
      <c r="K66" s="107"/>
      <c r="L66" s="9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14.25" x14ac:dyDescent="0.2">
      <c r="C67" s="107"/>
      <c r="D67" s="107"/>
      <c r="E67" s="107"/>
      <c r="F67" s="107"/>
      <c r="G67" s="107"/>
      <c r="H67" s="107"/>
      <c r="I67" s="107"/>
      <c r="J67" s="92"/>
      <c r="K67" s="107"/>
      <c r="L67" s="92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G68" s="134"/>
      <c r="H68" s="134"/>
      <c r="I68" s="107"/>
      <c r="J68" s="92"/>
      <c r="K68" s="107"/>
      <c r="L68" s="92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B69" s="90"/>
      <c r="C69" s="90">
        <v>2017</v>
      </c>
      <c r="D69" s="90">
        <v>2018</v>
      </c>
      <c r="E69" s="90">
        <v>2019</v>
      </c>
      <c r="F69" s="90">
        <v>2020</v>
      </c>
      <c r="G69" s="167">
        <v>2021</v>
      </c>
      <c r="H69" s="107"/>
      <c r="I69" s="107"/>
      <c r="J69" s="92"/>
      <c r="K69" s="107"/>
      <c r="L69" s="92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90" t="s">
        <v>28</v>
      </c>
      <c r="C70" s="91">
        <f>C62/$C$62*100</f>
        <v>100</v>
      </c>
      <c r="D70" s="91">
        <f>D62/$C$62*100</f>
        <v>39.269406392694059</v>
      </c>
      <c r="E70" s="91">
        <f>E62/$C$62*100</f>
        <v>-21.461187214611872</v>
      </c>
      <c r="F70" s="91">
        <f>F62/$C$62*100</f>
        <v>-127.85388127853881</v>
      </c>
      <c r="G70" s="91">
        <f>G62/$C$62*100</f>
        <v>-40.182648401826484</v>
      </c>
      <c r="H70" s="107"/>
      <c r="I70" s="107"/>
      <c r="J70" s="92"/>
      <c r="K70" s="107"/>
      <c r="L70" s="92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90" t="s">
        <v>29</v>
      </c>
      <c r="C71" s="91">
        <f>C63/$C$63*100</f>
        <v>100</v>
      </c>
      <c r="D71" s="91">
        <f>D63/$C$63*100</f>
        <v>14.534883720930234</v>
      </c>
      <c r="E71" s="91">
        <f>E63/$C$63*100</f>
        <v>3.4883720930232558</v>
      </c>
      <c r="F71" s="91">
        <f>F63/$C$63*100</f>
        <v>-126.74418604651163</v>
      </c>
      <c r="G71" s="91">
        <f>G63/$C$63*100</f>
        <v>-13.08139534883721</v>
      </c>
      <c r="H71" s="107"/>
      <c r="I71" s="107"/>
      <c r="J71" s="92"/>
      <c r="K71" s="107"/>
      <c r="L71" s="92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90" t="s">
        <v>30</v>
      </c>
      <c r="C72" s="91">
        <f>C64/$C$64*100</f>
        <v>100</v>
      </c>
      <c r="D72" s="91">
        <f>D64/$C$64*100</f>
        <v>-2.5</v>
      </c>
      <c r="E72" s="91">
        <f>E64/$C$64*100</f>
        <v>-23.75</v>
      </c>
      <c r="F72" s="91">
        <f>F64/$C$64*100</f>
        <v>-16.875</v>
      </c>
      <c r="G72" s="91">
        <f>G64/$C$64*100</f>
        <v>-78.125</v>
      </c>
      <c r="H72" s="107"/>
      <c r="I72" s="107"/>
      <c r="J72" s="92"/>
      <c r="K72" s="107"/>
      <c r="L72" s="92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x14ac:dyDescent="0.2">
      <c r="B73" s="90"/>
      <c r="C73" s="90"/>
      <c r="D73" s="90"/>
      <c r="E73" s="90"/>
      <c r="F73" s="90"/>
      <c r="G73" s="90"/>
    </row>
    <row r="74" spans="2:45" s="1" customFormat="1" x14ac:dyDescent="0.2">
      <c r="B74" s="90"/>
      <c r="C74" s="90"/>
      <c r="D74" s="90"/>
      <c r="E74" s="90"/>
      <c r="F74" s="90"/>
      <c r="G74" s="90"/>
    </row>
    <row r="75" spans="2:45" s="1" customFormat="1" x14ac:dyDescent="0.2"/>
    <row r="76" spans="2:45" s="1" customFormat="1" x14ac:dyDescent="0.2"/>
    <row r="77" spans="2:45" s="1" customFormat="1" x14ac:dyDescent="0.2"/>
    <row r="78" spans="2:45" s="1" customFormat="1" x14ac:dyDescent="0.2"/>
    <row r="79" spans="2:45" s="1" customFormat="1" x14ac:dyDescent="0.2"/>
  </sheetData>
  <sheetProtection sheet="1" objects="1" scenarios="1"/>
  <mergeCells count="6">
    <mergeCell ref="B26:T28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A44F-37D3-4479-962C-F7D622D8F16E}">
  <sheetPr>
    <tabColor theme="0"/>
    <pageSetUpPr fitToPage="1"/>
  </sheetPr>
  <dimension ref="B2:AS99"/>
  <sheetViews>
    <sheetView zoomScaleNormal="100" zoomScalePageLayoutView="125" workbookViewId="0">
      <selection activeCell="V6" sqref="V6"/>
    </sheetView>
  </sheetViews>
  <sheetFormatPr defaultColWidth="8.75" defaultRowHeight="12.75" x14ac:dyDescent="0.2"/>
  <cols>
    <col min="1" max="1" width="4.125" style="35" customWidth="1"/>
    <col min="2" max="2" width="22.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23" width="8.75" style="35"/>
    <col min="24" max="28" width="9.75" style="35" bestFit="1" customWidth="1"/>
    <col min="29" max="16384" width="8.75" style="35"/>
  </cols>
  <sheetData>
    <row r="2" spans="2:44" ht="15" customHeight="1" x14ac:dyDescent="0.2">
      <c r="B2" s="180" t="s">
        <v>111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143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9"/>
      <c r="W6" s="19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AD7" s="123"/>
      <c r="AE7" s="123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  <c r="AD8" s="123"/>
      <c r="AE8" s="123"/>
      <c r="AF8" s="123"/>
    </row>
    <row r="9" spans="2:44" ht="14.25" x14ac:dyDescent="0.2">
      <c r="B9" s="35" t="s">
        <v>32</v>
      </c>
      <c r="C9" s="8">
        <f>G27</f>
        <v>2685</v>
      </c>
      <c r="D9" s="3">
        <f>G27-F27</f>
        <v>106</v>
      </c>
      <c r="E9" s="12">
        <f>(G27-F27)/F27</f>
        <v>4.1101202016285379E-2</v>
      </c>
      <c r="F9" s="8">
        <f>G50</f>
        <v>2808</v>
      </c>
      <c r="G9" s="3">
        <f>G50-F50</f>
        <v>185</v>
      </c>
      <c r="H9" s="12">
        <f>(G50-F50)/F50</f>
        <v>7.0529927563858175E-2</v>
      </c>
      <c r="I9" s="8">
        <f>G73</f>
        <v>-123</v>
      </c>
      <c r="J9" s="3">
        <f>G73-F73</f>
        <v>-79</v>
      </c>
      <c r="K9" s="124"/>
      <c r="L9" s="124"/>
      <c r="M9" s="124"/>
      <c r="N9" s="124"/>
      <c r="O9" s="3"/>
      <c r="P9" s="127"/>
      <c r="Q9" s="15"/>
      <c r="AD9" s="19"/>
      <c r="AE9" s="19"/>
      <c r="AF9" s="19"/>
    </row>
    <row r="10" spans="2:44" ht="14.25" x14ac:dyDescent="0.2">
      <c r="B10" s="47" t="s">
        <v>64</v>
      </c>
      <c r="C10" s="8">
        <f t="shared" ref="C10:C15" si="0">G28</f>
        <v>1424</v>
      </c>
      <c r="D10" s="3">
        <f t="shared" ref="D10:D15" si="1">G28-F28</f>
        <v>550</v>
      </c>
      <c r="E10" s="12">
        <f t="shared" ref="E10:E15" si="2">(G28-F28)/F28</f>
        <v>0.62929061784897022</v>
      </c>
      <c r="F10" s="8">
        <f t="shared" ref="F10:F15" si="3">G51</f>
        <v>1443</v>
      </c>
      <c r="G10" s="3">
        <f t="shared" ref="G10:G15" si="4">G51-F51</f>
        <v>235</v>
      </c>
      <c r="H10" s="12">
        <f t="shared" ref="H10:H15" si="5">(G51-F51)/F51</f>
        <v>0.1945364238410596</v>
      </c>
      <c r="I10" s="8">
        <f t="shared" ref="I10:I15" si="6">G74</f>
        <v>-19</v>
      </c>
      <c r="J10" s="3">
        <f t="shared" ref="J10:J15" si="7">G74-F74</f>
        <v>315</v>
      </c>
      <c r="K10" s="124"/>
      <c r="L10" s="124"/>
      <c r="M10" s="124"/>
      <c r="N10" s="124"/>
      <c r="O10" s="3"/>
      <c r="P10" s="127"/>
      <c r="Q10" s="15"/>
      <c r="AD10" s="19"/>
      <c r="AE10" s="19"/>
      <c r="AF10" s="19"/>
    </row>
    <row r="11" spans="2:44" ht="14.25" customHeight="1" x14ac:dyDescent="0.2">
      <c r="B11" s="47" t="s">
        <v>33</v>
      </c>
      <c r="C11" s="8">
        <f t="shared" si="0"/>
        <v>822</v>
      </c>
      <c r="D11" s="3">
        <f t="shared" si="1"/>
        <v>302</v>
      </c>
      <c r="E11" s="12">
        <f t="shared" si="2"/>
        <v>0.58076923076923082</v>
      </c>
      <c r="F11" s="8">
        <f t="shared" si="3"/>
        <v>868</v>
      </c>
      <c r="G11" s="3">
        <f t="shared" si="4"/>
        <v>307</v>
      </c>
      <c r="H11" s="12">
        <f t="shared" si="5"/>
        <v>0.54723707664884136</v>
      </c>
      <c r="I11" s="8">
        <f t="shared" si="6"/>
        <v>-46</v>
      </c>
      <c r="J11" s="3">
        <f t="shared" si="7"/>
        <v>-5</v>
      </c>
      <c r="K11" s="124"/>
      <c r="L11" s="124"/>
      <c r="M11" s="124"/>
      <c r="N11" s="124"/>
      <c r="O11" s="3"/>
      <c r="P11" s="127"/>
      <c r="Q11" s="15"/>
      <c r="AD11" s="19"/>
      <c r="AE11" s="19"/>
      <c r="AF11" s="19"/>
    </row>
    <row r="12" spans="2:44" ht="14.25" x14ac:dyDescent="0.2">
      <c r="B12" s="47" t="s">
        <v>65</v>
      </c>
      <c r="C12" s="8">
        <f t="shared" si="0"/>
        <v>346</v>
      </c>
      <c r="D12" s="3">
        <f t="shared" si="1"/>
        <v>-11</v>
      </c>
      <c r="E12" s="12">
        <f t="shared" si="2"/>
        <v>-3.081232492997199E-2</v>
      </c>
      <c r="F12" s="8">
        <f t="shared" si="3"/>
        <v>384</v>
      </c>
      <c r="G12" s="3">
        <f t="shared" si="4"/>
        <v>-10</v>
      </c>
      <c r="H12" s="12">
        <f t="shared" si="5"/>
        <v>-2.5380710659898477E-2</v>
      </c>
      <c r="I12" s="8">
        <f t="shared" si="6"/>
        <v>-38</v>
      </c>
      <c r="J12" s="3">
        <f t="shared" si="7"/>
        <v>-1</v>
      </c>
      <c r="K12" s="124"/>
      <c r="L12" s="124"/>
      <c r="M12" s="124"/>
      <c r="N12" s="124"/>
      <c r="O12" s="3"/>
      <c r="P12" s="127"/>
      <c r="Q12" s="15"/>
      <c r="AD12" s="19"/>
      <c r="AE12" s="19"/>
      <c r="AF12" s="19"/>
    </row>
    <row r="13" spans="2:44" ht="14.25" x14ac:dyDescent="0.2">
      <c r="B13" s="47" t="s">
        <v>61</v>
      </c>
      <c r="C13" s="8">
        <f t="shared" si="0"/>
        <v>1225</v>
      </c>
      <c r="D13" s="3">
        <f t="shared" si="1"/>
        <v>335</v>
      </c>
      <c r="E13" s="12">
        <f t="shared" si="2"/>
        <v>0.37640449438202245</v>
      </c>
      <c r="F13" s="8">
        <f t="shared" si="3"/>
        <v>1230</v>
      </c>
      <c r="G13" s="3">
        <f t="shared" si="4"/>
        <v>172</v>
      </c>
      <c r="H13" s="12">
        <f t="shared" si="5"/>
        <v>0.16257088846880907</v>
      </c>
      <c r="I13" s="8">
        <f t="shared" si="6"/>
        <v>-5</v>
      </c>
      <c r="J13" s="3">
        <f t="shared" si="7"/>
        <v>163</v>
      </c>
      <c r="K13" s="124"/>
      <c r="L13" s="124"/>
      <c r="M13" s="124"/>
      <c r="N13" s="124"/>
      <c r="AD13" s="123"/>
      <c r="AE13" s="122"/>
      <c r="AF13" s="123"/>
    </row>
    <row r="14" spans="2:44" ht="14.25" x14ac:dyDescent="0.2">
      <c r="B14" s="47" t="s">
        <v>62</v>
      </c>
      <c r="C14" s="8">
        <f t="shared" si="0"/>
        <v>893</v>
      </c>
      <c r="D14" s="3">
        <f t="shared" si="1"/>
        <v>76</v>
      </c>
      <c r="E14" s="12">
        <f t="shared" si="2"/>
        <v>9.3023255813953487E-2</v>
      </c>
      <c r="F14" s="8">
        <f t="shared" si="3"/>
        <v>1017</v>
      </c>
      <c r="G14" s="3">
        <f t="shared" si="4"/>
        <v>173</v>
      </c>
      <c r="H14" s="12">
        <f t="shared" si="5"/>
        <v>0.20497630331753555</v>
      </c>
      <c r="I14" s="8">
        <f t="shared" si="6"/>
        <v>-124</v>
      </c>
      <c r="J14" s="3">
        <f t="shared" si="7"/>
        <v>-97</v>
      </c>
      <c r="K14" s="124"/>
      <c r="L14" s="124"/>
      <c r="M14" s="124"/>
      <c r="N14" s="124"/>
      <c r="AD14" s="123"/>
      <c r="AE14" s="122"/>
      <c r="AF14" s="123"/>
    </row>
    <row r="15" spans="2:44" ht="14.25" x14ac:dyDescent="0.2">
      <c r="B15" s="47" t="s">
        <v>30</v>
      </c>
      <c r="C15" s="8">
        <f t="shared" si="0"/>
        <v>2416</v>
      </c>
      <c r="D15" s="3">
        <f t="shared" si="1"/>
        <v>723</v>
      </c>
      <c r="E15" s="12">
        <f t="shared" si="2"/>
        <v>0.4270525694034259</v>
      </c>
      <c r="F15" s="8">
        <f t="shared" si="3"/>
        <v>2319</v>
      </c>
      <c r="G15" s="3">
        <f t="shared" si="4"/>
        <v>534</v>
      </c>
      <c r="H15" s="12">
        <f t="shared" si="5"/>
        <v>0.29915966386554621</v>
      </c>
      <c r="I15" s="8">
        <f t="shared" si="6"/>
        <v>97</v>
      </c>
      <c r="J15" s="3">
        <f t="shared" si="7"/>
        <v>189</v>
      </c>
      <c r="K15" s="124"/>
      <c r="L15" s="124"/>
      <c r="M15" s="124"/>
      <c r="N15" s="124"/>
      <c r="AD15" s="123"/>
      <c r="AE15" s="122"/>
      <c r="AF15" s="123"/>
    </row>
    <row r="16" spans="2:44" ht="24.95" customHeight="1" x14ac:dyDescent="0.2">
      <c r="B16" s="129" t="s">
        <v>31</v>
      </c>
      <c r="C16" s="9">
        <f>G34</f>
        <v>9811</v>
      </c>
      <c r="D16" s="3">
        <f>G34-F34</f>
        <v>2081</v>
      </c>
      <c r="E16" s="12">
        <f>(G34-F34)/F34</f>
        <v>0.26921086675291073</v>
      </c>
      <c r="F16" s="8">
        <f>G57</f>
        <v>10069</v>
      </c>
      <c r="G16" s="3">
        <f>G57-F57</f>
        <v>1596</v>
      </c>
      <c r="H16" s="12">
        <f>(G57-F57)/F57</f>
        <v>0.18836303552460756</v>
      </c>
      <c r="I16" s="8">
        <f>G80</f>
        <v>-258</v>
      </c>
      <c r="J16" s="3">
        <f>G80-F80</f>
        <v>485</v>
      </c>
      <c r="K16" s="124"/>
      <c r="L16" s="124"/>
      <c r="M16" s="124"/>
      <c r="N16" s="124"/>
      <c r="AD16" s="123"/>
      <c r="AE16" s="122"/>
      <c r="AF16" s="123"/>
    </row>
    <row r="17" spans="2:32" ht="24.95" customHeight="1" x14ac:dyDescent="0.2">
      <c r="B17" s="130" t="s">
        <v>173</v>
      </c>
      <c r="C17" s="46"/>
      <c r="D17" s="46"/>
      <c r="E17" s="46"/>
      <c r="F17" s="46"/>
      <c r="G17" s="46"/>
      <c r="H17" s="46"/>
      <c r="I17" s="46"/>
      <c r="J17" s="46"/>
      <c r="K17" s="124"/>
      <c r="L17" s="124"/>
      <c r="M17" s="124"/>
      <c r="N17" s="124"/>
      <c r="AC17" s="19"/>
      <c r="AD17" s="123"/>
      <c r="AE17" s="122"/>
      <c r="AF17" s="123"/>
    </row>
    <row r="18" spans="2:32" ht="14.25" customHeight="1" x14ac:dyDescent="0.2">
      <c r="B18" s="131"/>
      <c r="L18" s="124"/>
      <c r="N18" s="75"/>
      <c r="P18" s="47"/>
      <c r="R18" s="47"/>
      <c r="T18" s="47"/>
      <c r="V18" s="47"/>
      <c r="AC18" s="19"/>
      <c r="AD18" s="123"/>
      <c r="AE18" s="122"/>
      <c r="AF18" s="123"/>
    </row>
    <row r="19" spans="2:32" ht="14.25" x14ac:dyDescent="0.2">
      <c r="B19" s="131"/>
      <c r="K19" s="124"/>
      <c r="L19" s="124"/>
      <c r="M19" s="124"/>
      <c r="N19" s="124"/>
      <c r="AC19" s="19"/>
      <c r="AD19" s="123"/>
      <c r="AE19" s="122"/>
      <c r="AF19" s="123"/>
    </row>
    <row r="20" spans="2:32" ht="14.25" x14ac:dyDescent="0.2">
      <c r="V20" s="1"/>
      <c r="W20" s="1"/>
      <c r="X20" s="1"/>
      <c r="Y20" s="1"/>
      <c r="Z20" s="1"/>
      <c r="AA20" s="1"/>
      <c r="AB20" s="1"/>
      <c r="AC20" s="1"/>
      <c r="AD20" s="123"/>
      <c r="AE20" s="123"/>
      <c r="AF20" s="123"/>
    </row>
    <row r="21" spans="2:32" ht="14.25" x14ac:dyDescent="0.2">
      <c r="B21" s="180" t="s">
        <v>112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V21" s="1"/>
      <c r="W21" s="1"/>
      <c r="X21" s="1"/>
      <c r="Y21" s="1"/>
      <c r="Z21" s="1"/>
      <c r="AA21" s="1"/>
      <c r="AB21" s="1"/>
      <c r="AC21" s="1"/>
      <c r="AD21" s="123"/>
      <c r="AE21" s="123"/>
      <c r="AF21" s="128"/>
    </row>
    <row r="22" spans="2:32" ht="14.25" x14ac:dyDescent="0.2"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V22" s="1"/>
      <c r="W22" s="1"/>
      <c r="X22" s="1"/>
      <c r="Y22" s="1"/>
      <c r="Z22" s="1"/>
      <c r="AA22" s="1"/>
      <c r="AB22" s="1"/>
      <c r="AC22" s="1"/>
      <c r="AD22" s="123"/>
      <c r="AE22" s="123"/>
      <c r="AF22" s="123"/>
    </row>
    <row r="23" spans="2:32" ht="14.25" x14ac:dyDescent="0.2"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14.25" x14ac:dyDescent="0.2"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3"/>
    </row>
    <row r="25" spans="2:32" ht="24.95" customHeight="1" x14ac:dyDescent="0.2">
      <c r="B25" s="39" t="s">
        <v>144</v>
      </c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ht="25.5" x14ac:dyDescent="0.2">
      <c r="B26" s="42" t="s">
        <v>88</v>
      </c>
      <c r="C26" s="48">
        <v>2017</v>
      </c>
      <c r="D26" s="48">
        <v>2018</v>
      </c>
      <c r="E26" s="48">
        <v>2019</v>
      </c>
      <c r="F26" s="49">
        <v>2020</v>
      </c>
      <c r="G26" s="49">
        <v>2021</v>
      </c>
      <c r="H26" s="44" t="s">
        <v>71</v>
      </c>
      <c r="I26" s="44" t="s">
        <v>72</v>
      </c>
      <c r="K26" s="124"/>
      <c r="L26" s="132"/>
      <c r="V26" s="1"/>
      <c r="W26" s="1"/>
      <c r="X26" s="1"/>
      <c r="Y26" s="1"/>
      <c r="Z26" s="1"/>
      <c r="AA26" s="1"/>
      <c r="AB26" s="1"/>
      <c r="AC26" s="1"/>
      <c r="AD26" s="123"/>
      <c r="AE26" s="123"/>
      <c r="AF26" s="123"/>
    </row>
    <row r="27" spans="2:32" ht="14.25" x14ac:dyDescent="0.2">
      <c r="B27" s="35" t="s">
        <v>32</v>
      </c>
      <c r="C27" s="3">
        <f>'[2]2. Categorie merceologiche'!C9</f>
        <v>6022</v>
      </c>
      <c r="D27" s="3">
        <f>'[2]2. Categorie merceologiche'!D9</f>
        <v>3947</v>
      </c>
      <c r="E27" s="3">
        <f>'[2]2. Categorie merceologiche'!E9</f>
        <v>3486</v>
      </c>
      <c r="F27" s="3">
        <f>'[2]2. Categorie merceologiche'!F9</f>
        <v>2579</v>
      </c>
      <c r="G27" s="3">
        <f>'[2]2. Categorie merceologiche'!G9</f>
        <v>2685</v>
      </c>
      <c r="H27" s="3">
        <f>G27-C27</f>
        <v>-3337</v>
      </c>
      <c r="I27" s="12">
        <f>(G27-C27)/C27</f>
        <v>-0.55413483892394555</v>
      </c>
      <c r="V27" s="1"/>
      <c r="W27" s="1"/>
      <c r="X27" s="1"/>
      <c r="Y27" s="1"/>
      <c r="Z27" s="1"/>
      <c r="AA27" s="1"/>
      <c r="AB27" s="1"/>
      <c r="AC27" s="1"/>
      <c r="AD27" s="123"/>
      <c r="AE27" s="123"/>
      <c r="AF27" s="123"/>
    </row>
    <row r="28" spans="2:32" x14ac:dyDescent="0.2">
      <c r="B28" s="47" t="s">
        <v>64</v>
      </c>
      <c r="C28" s="3">
        <f>'[2]2. Categorie merceologiche'!C10</f>
        <v>2330</v>
      </c>
      <c r="D28" s="3">
        <f>'[2]2. Categorie merceologiche'!D10</f>
        <v>1948</v>
      </c>
      <c r="E28" s="3">
        <f>'[2]2. Categorie merceologiche'!E10</f>
        <v>2118</v>
      </c>
      <c r="F28" s="3">
        <f>'[2]2. Categorie merceologiche'!F10</f>
        <v>874</v>
      </c>
      <c r="G28" s="3">
        <f>'[2]2. Categorie merceologiche'!G10</f>
        <v>1424</v>
      </c>
      <c r="H28" s="3">
        <f>G28-C28</f>
        <v>-906</v>
      </c>
      <c r="I28" s="12">
        <f>(G28-C28)/C28</f>
        <v>-0.38884120171673819</v>
      </c>
      <c r="V28" s="1"/>
      <c r="W28" s="1"/>
      <c r="X28" s="1"/>
      <c r="Y28" s="1"/>
      <c r="Z28" s="1"/>
      <c r="AA28" s="1"/>
      <c r="AB28" s="1"/>
      <c r="AC28" s="1"/>
    </row>
    <row r="29" spans="2:32" x14ac:dyDescent="0.2">
      <c r="B29" s="47" t="s">
        <v>33</v>
      </c>
      <c r="C29" s="3">
        <f>'[2]2. Categorie merceologiche'!C11</f>
        <v>666</v>
      </c>
      <c r="D29" s="3">
        <f>'[2]2. Categorie merceologiche'!D11</f>
        <v>660</v>
      </c>
      <c r="E29" s="3">
        <f>'[2]2. Categorie merceologiche'!E11</f>
        <v>640</v>
      </c>
      <c r="F29" s="3">
        <f>'[2]2. Categorie merceologiche'!F11</f>
        <v>520</v>
      </c>
      <c r="G29" s="3">
        <f>'[2]2. Categorie merceologiche'!G11</f>
        <v>822</v>
      </c>
      <c r="H29" s="3">
        <f>G29-C29</f>
        <v>156</v>
      </c>
      <c r="I29" s="12">
        <f>(G29-C29)/C29</f>
        <v>0.23423423423423423</v>
      </c>
      <c r="V29" s="1"/>
      <c r="W29" s="1"/>
      <c r="X29" s="1"/>
      <c r="Y29" s="1"/>
      <c r="Z29" s="1"/>
      <c r="AA29" s="1"/>
      <c r="AB29" s="1"/>
      <c r="AC29" s="1"/>
    </row>
    <row r="30" spans="2:32" x14ac:dyDescent="0.2">
      <c r="B30" s="47" t="s">
        <v>65</v>
      </c>
      <c r="C30" s="3">
        <f>'[2]2. Categorie merceologiche'!C12</f>
        <v>898</v>
      </c>
      <c r="D30" s="3">
        <f>'[2]2. Categorie merceologiche'!D12</f>
        <v>447</v>
      </c>
      <c r="E30" s="3">
        <f>'[2]2. Categorie merceologiche'!E12</f>
        <v>558</v>
      </c>
      <c r="F30" s="3">
        <f>'[2]2. Categorie merceologiche'!F12</f>
        <v>357</v>
      </c>
      <c r="G30" s="3">
        <f>'[2]2. Categorie merceologiche'!G12</f>
        <v>346</v>
      </c>
      <c r="H30" s="3">
        <f t="shared" ref="H30:H33" si="8">G30-C30</f>
        <v>-552</v>
      </c>
      <c r="I30" s="12">
        <f t="shared" ref="I30:I33" si="9">(G30-C30)/C30</f>
        <v>-0.6146993318485523</v>
      </c>
      <c r="V30" s="1"/>
      <c r="W30" s="1"/>
      <c r="X30" s="1"/>
      <c r="Y30" s="1"/>
      <c r="Z30" s="1"/>
      <c r="AA30" s="1"/>
      <c r="AB30" s="1"/>
      <c r="AC30" s="1"/>
    </row>
    <row r="31" spans="2:32" x14ac:dyDescent="0.2">
      <c r="B31" s="47" t="s">
        <v>66</v>
      </c>
      <c r="C31" s="3">
        <f>'[2]2. Categorie merceologiche'!C13</f>
        <v>1239</v>
      </c>
      <c r="D31" s="3">
        <f>'[2]2. Categorie merceologiche'!D13</f>
        <v>1272</v>
      </c>
      <c r="E31" s="3">
        <f>'[2]2. Categorie merceologiche'!E13</f>
        <v>1426</v>
      </c>
      <c r="F31" s="3">
        <f>'[2]2. Categorie merceologiche'!F13</f>
        <v>890</v>
      </c>
      <c r="G31" s="3">
        <f>'[2]2. Categorie merceologiche'!G13</f>
        <v>1225</v>
      </c>
      <c r="H31" s="3">
        <f t="shared" si="8"/>
        <v>-14</v>
      </c>
      <c r="I31" s="12">
        <f t="shared" si="9"/>
        <v>-1.1299435028248588E-2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47" t="s">
        <v>62</v>
      </c>
      <c r="C32" s="3">
        <f>'[2]2. Categorie merceologiche'!C14</f>
        <v>1185</v>
      </c>
      <c r="D32" s="3">
        <f>'[2]2. Categorie merceologiche'!D14</f>
        <v>1278</v>
      </c>
      <c r="E32" s="3">
        <f>'[2]2. Categorie merceologiche'!E14</f>
        <v>1212</v>
      </c>
      <c r="F32" s="3">
        <f>'[2]2. Categorie merceologiche'!F14</f>
        <v>817</v>
      </c>
      <c r="G32" s="3">
        <f>'[2]2. Categorie merceologiche'!G14</f>
        <v>893</v>
      </c>
      <c r="H32" s="3">
        <f t="shared" si="8"/>
        <v>-292</v>
      </c>
      <c r="I32" s="12">
        <f t="shared" si="9"/>
        <v>-0.24641350210970464</v>
      </c>
      <c r="V32" s="1"/>
      <c r="W32" s="1"/>
      <c r="X32" s="1"/>
      <c r="Y32" s="1"/>
      <c r="Z32" s="1"/>
      <c r="AA32" s="1"/>
      <c r="AB32" s="1"/>
      <c r="AC32" s="1"/>
    </row>
    <row r="33" spans="2:45" x14ac:dyDescent="0.2">
      <c r="B33" s="47" t="s">
        <v>30</v>
      </c>
      <c r="C33" s="3">
        <f>'[2]2. Categorie merceologiche'!C15</f>
        <v>2745</v>
      </c>
      <c r="D33" s="3">
        <f>'[2]2. Categorie merceologiche'!D15</f>
        <v>2620</v>
      </c>
      <c r="E33" s="3">
        <f>'[2]2. Categorie merceologiche'!E15</f>
        <v>2502</v>
      </c>
      <c r="F33" s="3">
        <f>'[2]2. Categorie merceologiche'!F15</f>
        <v>1693</v>
      </c>
      <c r="G33" s="3">
        <f>'[2]2. Categorie merceologiche'!G15</f>
        <v>2416</v>
      </c>
      <c r="H33" s="3">
        <f t="shared" si="8"/>
        <v>-329</v>
      </c>
      <c r="I33" s="12">
        <f t="shared" si="9"/>
        <v>-0.11985428051001822</v>
      </c>
      <c r="V33" s="1"/>
      <c r="W33" s="1"/>
      <c r="X33" s="1"/>
      <c r="Y33" s="1"/>
      <c r="Z33" s="1"/>
      <c r="AA33" s="1"/>
      <c r="AB33" s="1"/>
      <c r="AC33" s="1"/>
    </row>
    <row r="34" spans="2:45" x14ac:dyDescent="0.2">
      <c r="B34" s="52" t="s">
        <v>31</v>
      </c>
      <c r="C34" s="9">
        <f>SUM(C27:C33)</f>
        <v>15085</v>
      </c>
      <c r="D34" s="9">
        <f>SUM(D27:D33)</f>
        <v>12172</v>
      </c>
      <c r="E34" s="9">
        <f>SUM(E27:E33)</f>
        <v>11942</v>
      </c>
      <c r="F34" s="9">
        <f>SUM(F27:F33)</f>
        <v>7730</v>
      </c>
      <c r="G34" s="9">
        <f>SUM(G27:G33)</f>
        <v>9811</v>
      </c>
      <c r="H34" s="9">
        <f>G34-C34</f>
        <v>-5274</v>
      </c>
      <c r="I34" s="53">
        <f>(G34-C34)/C34</f>
        <v>-0.34961882664898908</v>
      </c>
      <c r="V34" s="1"/>
      <c r="W34" s="1"/>
      <c r="X34" s="1"/>
      <c r="Y34" s="1"/>
      <c r="Z34" s="1"/>
      <c r="AA34" s="1"/>
      <c r="AB34" s="1"/>
      <c r="AC34" s="1"/>
    </row>
    <row r="35" spans="2:45" s="1" customFormat="1" ht="24.95" customHeight="1" x14ac:dyDescent="0.2">
      <c r="B35" s="130" t="s">
        <v>174</v>
      </c>
      <c r="C35" s="133"/>
      <c r="D35" s="133"/>
      <c r="E35" s="133"/>
      <c r="F35" s="133"/>
      <c r="G35" s="133"/>
      <c r="H35" s="133"/>
      <c r="I35" s="133"/>
      <c r="J35" s="105"/>
      <c r="K35" s="107"/>
      <c r="L35" s="92"/>
    </row>
    <row r="36" spans="2:45" s="1" customFormat="1" x14ac:dyDescent="0.2">
      <c r="B36" s="90"/>
      <c r="C36" s="106"/>
      <c r="D36" s="106"/>
      <c r="E36" s="106"/>
      <c r="F36" s="106"/>
      <c r="G36" s="106"/>
      <c r="H36" s="106"/>
      <c r="I36" s="107"/>
      <c r="J36" s="92"/>
      <c r="K36" s="107"/>
      <c r="L36" s="92"/>
    </row>
    <row r="37" spans="2:45" s="1" customFormat="1" x14ac:dyDescent="0.2">
      <c r="B37" s="90"/>
      <c r="C37" s="90">
        <v>2017</v>
      </c>
      <c r="D37" s="90">
        <v>2018</v>
      </c>
      <c r="E37" s="90">
        <v>2019</v>
      </c>
      <c r="F37" s="90">
        <v>2020</v>
      </c>
      <c r="G37" s="167">
        <v>2021</v>
      </c>
      <c r="H37" s="167"/>
      <c r="I37" s="107"/>
      <c r="J37" s="92"/>
      <c r="K37" s="107"/>
      <c r="L37" s="92"/>
    </row>
    <row r="38" spans="2:45" s="1" customFormat="1" x14ac:dyDescent="0.2">
      <c r="B38" s="90" t="s">
        <v>32</v>
      </c>
      <c r="C38" s="91">
        <f>C27/$C$27*100</f>
        <v>100</v>
      </c>
      <c r="D38" s="91">
        <f>D27/$C$27*100</f>
        <v>65.543008967120556</v>
      </c>
      <c r="E38" s="91">
        <f>E27/$C$27*100</f>
        <v>57.887744935237464</v>
      </c>
      <c r="F38" s="91">
        <f>F27/$C$27*100</f>
        <v>42.826303553636663</v>
      </c>
      <c r="G38" s="91">
        <f>G27/$C$27*100</f>
        <v>44.586516107605448</v>
      </c>
      <c r="H38" s="91"/>
      <c r="I38" s="107"/>
      <c r="J38" s="92"/>
      <c r="K38" s="107"/>
      <c r="L38" s="92"/>
    </row>
    <row r="39" spans="2:45" s="1" customFormat="1" x14ac:dyDescent="0.2">
      <c r="B39" s="173" t="s">
        <v>64</v>
      </c>
      <c r="C39" s="91">
        <f>C28/$C$28*100</f>
        <v>100</v>
      </c>
      <c r="D39" s="91">
        <f>D28/$C$28*100</f>
        <v>83.605150214592271</v>
      </c>
      <c r="E39" s="91">
        <f>E28/$C$28*100</f>
        <v>90.901287553648075</v>
      </c>
      <c r="F39" s="91">
        <f>F28/$C$28*100</f>
        <v>37.510729613733908</v>
      </c>
      <c r="G39" s="91">
        <f>G28/$C$28*100</f>
        <v>61.115879828326179</v>
      </c>
      <c r="H39" s="91"/>
      <c r="I39" s="107"/>
      <c r="J39" s="92"/>
      <c r="K39" s="107"/>
      <c r="L39" s="92"/>
    </row>
    <row r="40" spans="2:45" s="1" customFormat="1" x14ac:dyDescent="0.2">
      <c r="B40" s="173" t="s">
        <v>33</v>
      </c>
      <c r="C40" s="91">
        <f>C29/$C$29*100</f>
        <v>100</v>
      </c>
      <c r="D40" s="91">
        <f>D29/$C$29*100</f>
        <v>99.099099099099092</v>
      </c>
      <c r="E40" s="91">
        <f>E29/$C$29*100</f>
        <v>96.09609609609609</v>
      </c>
      <c r="F40" s="91">
        <f>F29/$C$29*100</f>
        <v>78.078078078078079</v>
      </c>
      <c r="G40" s="91">
        <f>G29/$C$29*100</f>
        <v>123.42342342342343</v>
      </c>
      <c r="H40" s="91"/>
      <c r="I40" s="107"/>
      <c r="J40" s="92"/>
      <c r="K40" s="107"/>
      <c r="L40" s="92"/>
    </row>
    <row r="41" spans="2:45" s="1" customFormat="1" x14ac:dyDescent="0.2">
      <c r="B41" s="173" t="s">
        <v>65</v>
      </c>
      <c r="C41" s="91">
        <f>C30/$C$30*100</f>
        <v>100</v>
      </c>
      <c r="D41" s="91">
        <f>D30/$C$30*100</f>
        <v>49.777282850779507</v>
      </c>
      <c r="E41" s="91">
        <f>E30/$C$30*100</f>
        <v>62.138084632516701</v>
      </c>
      <c r="F41" s="91">
        <f>F30/$C$30*100</f>
        <v>39.755011135857458</v>
      </c>
      <c r="G41" s="91">
        <f>G30/$C$30*100</f>
        <v>38.530066815144764</v>
      </c>
      <c r="H41" s="91"/>
      <c r="I41" s="107"/>
      <c r="J41" s="92"/>
      <c r="K41" s="107"/>
      <c r="L41" s="92"/>
    </row>
    <row r="42" spans="2:45" s="1" customFormat="1" x14ac:dyDescent="0.2">
      <c r="B42" s="173" t="s">
        <v>66</v>
      </c>
      <c r="C42" s="91">
        <f>C31/$C$31*100</f>
        <v>100</v>
      </c>
      <c r="D42" s="91">
        <f>D31/$C$31*100</f>
        <v>102.66343825665859</v>
      </c>
      <c r="E42" s="91">
        <f>E31/$C$31*100</f>
        <v>115.09281678773205</v>
      </c>
      <c r="F42" s="91">
        <f>F31/$C$31*100</f>
        <v>71.832122679580294</v>
      </c>
      <c r="G42" s="91">
        <f>G31/$C$31*100</f>
        <v>98.870056497175142</v>
      </c>
      <c r="H42" s="91"/>
      <c r="I42" s="107"/>
      <c r="J42" s="92"/>
      <c r="K42" s="107"/>
      <c r="L42" s="92"/>
    </row>
    <row r="43" spans="2:45" s="1" customFormat="1" x14ac:dyDescent="0.2">
      <c r="B43" s="173" t="s">
        <v>62</v>
      </c>
      <c r="C43" s="91">
        <f>C32/$C$32*100</f>
        <v>100</v>
      </c>
      <c r="D43" s="91">
        <f>D32/$C$32*100</f>
        <v>107.84810126582278</v>
      </c>
      <c r="E43" s="91">
        <f>E32/$C$32*100</f>
        <v>102.27848101265822</v>
      </c>
      <c r="F43" s="91">
        <f>F32/$C$32*100</f>
        <v>68.94514767932489</v>
      </c>
      <c r="G43" s="91">
        <f>G32/$C$32*100</f>
        <v>75.358649789029528</v>
      </c>
      <c r="H43" s="91"/>
      <c r="I43" s="107"/>
      <c r="J43" s="92"/>
      <c r="K43" s="107"/>
      <c r="L43" s="92"/>
    </row>
    <row r="44" spans="2:45" s="1" customFormat="1" x14ac:dyDescent="0.2">
      <c r="B44" s="90"/>
      <c r="C44" s="91"/>
      <c r="D44" s="91"/>
      <c r="E44" s="91"/>
      <c r="F44" s="91"/>
      <c r="G44" s="91"/>
      <c r="H44" s="91"/>
      <c r="I44" s="107"/>
      <c r="J44" s="92"/>
      <c r="K44" s="107"/>
      <c r="L44" s="92"/>
    </row>
    <row r="45" spans="2:45" s="1" customFormat="1" x14ac:dyDescent="0.2">
      <c r="C45" s="107"/>
      <c r="D45" s="107"/>
      <c r="E45" s="107"/>
      <c r="F45" s="107"/>
      <c r="G45" s="107"/>
      <c r="H45" s="107"/>
      <c r="I45" s="107"/>
      <c r="J45" s="92"/>
      <c r="K45" s="107"/>
      <c r="L45" s="92"/>
    </row>
    <row r="46" spans="2:45" s="1" customFormat="1" x14ac:dyDescent="0.2">
      <c r="B46" s="10"/>
      <c r="C46" s="92"/>
      <c r="D46" s="92"/>
      <c r="E46" s="92"/>
      <c r="F46" s="92"/>
      <c r="G46" s="92"/>
      <c r="H46" s="92"/>
      <c r="I46" s="107"/>
      <c r="J46" s="92"/>
      <c r="K46" s="107"/>
      <c r="L46" s="92"/>
    </row>
    <row r="47" spans="2:45" s="1" customFormat="1" x14ac:dyDescent="0.2"/>
    <row r="48" spans="2:45" s="1" customFormat="1" ht="24.95" customHeight="1" x14ac:dyDescent="0.2">
      <c r="B48" s="101" t="s">
        <v>145</v>
      </c>
      <c r="V48" s="135"/>
      <c r="W48" s="135"/>
      <c r="X48" s="135"/>
      <c r="Y48" s="135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</row>
    <row r="49" spans="2:45" s="1" customFormat="1" ht="25.5" x14ac:dyDescent="0.2">
      <c r="B49" s="2" t="s">
        <v>89</v>
      </c>
      <c r="C49" s="137">
        <v>2017</v>
      </c>
      <c r="D49" s="137">
        <v>2018</v>
      </c>
      <c r="E49" s="137">
        <v>2019</v>
      </c>
      <c r="F49" s="138">
        <v>2020</v>
      </c>
      <c r="G49" s="49">
        <v>2021</v>
      </c>
      <c r="H49" s="139" t="s">
        <v>71</v>
      </c>
      <c r="I49" s="139" t="s">
        <v>72</v>
      </c>
      <c r="K49" s="140"/>
      <c r="L49" s="141"/>
      <c r="V49" s="135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2:45" s="1" customFormat="1" x14ac:dyDescent="0.2">
      <c r="B50" s="35" t="s">
        <v>32</v>
      </c>
      <c r="C50" s="107">
        <f>'[2]2. Categorie merceologiche'!C19</f>
        <v>5827</v>
      </c>
      <c r="D50" s="107">
        <f>'[2]2. Categorie merceologiche'!D19</f>
        <v>3765</v>
      </c>
      <c r="E50" s="107">
        <f>'[2]2. Categorie merceologiche'!E19</f>
        <v>3469</v>
      </c>
      <c r="F50" s="107">
        <f>'[2]2. Categorie merceologiche'!F19</f>
        <v>2623</v>
      </c>
      <c r="G50" s="107">
        <f>'[2]2. Categorie merceologiche'!G19</f>
        <v>2808</v>
      </c>
      <c r="H50" s="107">
        <f>G50-C50</f>
        <v>-3019</v>
      </c>
      <c r="I50" s="92">
        <f>(G50-C50)/C50</f>
        <v>-0.51810537154625025</v>
      </c>
      <c r="J50" s="107"/>
      <c r="K50" s="142"/>
    </row>
    <row r="51" spans="2:45" s="1" customFormat="1" x14ac:dyDescent="0.2">
      <c r="B51" s="47" t="s">
        <v>64</v>
      </c>
      <c r="C51" s="107">
        <f>'[2]2. Categorie merceologiche'!C20</f>
        <v>2275</v>
      </c>
      <c r="D51" s="107">
        <f>'[2]2. Categorie merceologiche'!D20</f>
        <v>2035</v>
      </c>
      <c r="E51" s="107">
        <f>'[2]2. Categorie merceologiche'!E20</f>
        <v>2130</v>
      </c>
      <c r="F51" s="107">
        <f>'[2]2. Categorie merceologiche'!F20</f>
        <v>1208</v>
      </c>
      <c r="G51" s="107">
        <f>'[2]2. Categorie merceologiche'!G20</f>
        <v>1443</v>
      </c>
      <c r="H51" s="107">
        <f t="shared" ref="H51:H56" si="10">G51-C51</f>
        <v>-832</v>
      </c>
      <c r="I51" s="92">
        <f>(G51-C51)/C51</f>
        <v>-0.36571428571428571</v>
      </c>
      <c r="J51" s="107"/>
      <c r="K51" s="142"/>
    </row>
    <row r="52" spans="2:45" s="1" customFormat="1" x14ac:dyDescent="0.2">
      <c r="B52" s="47" t="s">
        <v>33</v>
      </c>
      <c r="C52" s="107">
        <f>'[2]2. Categorie merceologiche'!C21</f>
        <v>655</v>
      </c>
      <c r="D52" s="107">
        <f>'[2]2. Categorie merceologiche'!D21</f>
        <v>767</v>
      </c>
      <c r="E52" s="107">
        <f>'[2]2. Categorie merceologiche'!E21</f>
        <v>746</v>
      </c>
      <c r="F52" s="107">
        <f>'[2]2. Categorie merceologiche'!F21</f>
        <v>561</v>
      </c>
      <c r="G52" s="107">
        <f>'[2]2. Categorie merceologiche'!G21</f>
        <v>868</v>
      </c>
      <c r="H52" s="107">
        <f t="shared" si="10"/>
        <v>213</v>
      </c>
      <c r="I52" s="92">
        <f>(G52-C52)/C52</f>
        <v>0.32519083969465651</v>
      </c>
      <c r="J52" s="107"/>
      <c r="K52" s="142"/>
    </row>
    <row r="53" spans="2:45" s="1" customFormat="1" x14ac:dyDescent="0.2">
      <c r="B53" s="47" t="s">
        <v>65</v>
      </c>
      <c r="C53" s="107">
        <f>'[2]2. Categorie merceologiche'!C22</f>
        <v>933</v>
      </c>
      <c r="D53" s="107">
        <f>'[2]2. Categorie merceologiche'!D22</f>
        <v>433</v>
      </c>
      <c r="E53" s="107">
        <f>'[2]2. Categorie merceologiche'!E22</f>
        <v>532</v>
      </c>
      <c r="F53" s="107">
        <f>'[2]2. Categorie merceologiche'!F22</f>
        <v>394</v>
      </c>
      <c r="G53" s="107">
        <f>'[2]2. Categorie merceologiche'!G22</f>
        <v>384</v>
      </c>
      <c r="H53" s="107">
        <f t="shared" si="10"/>
        <v>-549</v>
      </c>
      <c r="I53" s="92">
        <f t="shared" ref="I53:I56" si="11">(G53-C53)/C53</f>
        <v>-0.58842443729903537</v>
      </c>
      <c r="J53" s="107"/>
      <c r="K53" s="142"/>
    </row>
    <row r="54" spans="2:45" s="1" customFormat="1" x14ac:dyDescent="0.2">
      <c r="B54" s="47" t="s">
        <v>66</v>
      </c>
      <c r="C54" s="107">
        <f>'[2]2. Categorie merceologiche'!C23</f>
        <v>1108</v>
      </c>
      <c r="D54" s="107">
        <f>'[2]2. Categorie merceologiche'!D23</f>
        <v>1185</v>
      </c>
      <c r="E54" s="107">
        <f>'[2]2. Categorie merceologiche'!E23</f>
        <v>1361</v>
      </c>
      <c r="F54" s="107">
        <f>'[2]2. Categorie merceologiche'!F23</f>
        <v>1058</v>
      </c>
      <c r="G54" s="107">
        <f>'[2]2. Categorie merceologiche'!G23</f>
        <v>1230</v>
      </c>
      <c r="H54" s="107">
        <f t="shared" si="10"/>
        <v>122</v>
      </c>
      <c r="I54" s="92">
        <f t="shared" si="11"/>
        <v>0.11010830324909747</v>
      </c>
      <c r="J54" s="107"/>
      <c r="K54" s="142"/>
    </row>
    <row r="55" spans="2:45" s="1" customFormat="1" x14ac:dyDescent="0.2">
      <c r="B55" s="47" t="s">
        <v>62</v>
      </c>
      <c r="C55" s="107">
        <f>'[2]2. Categorie merceologiche'!C24</f>
        <v>1024</v>
      </c>
      <c r="D55" s="107">
        <f>'[2]2. Categorie merceologiche'!D24</f>
        <v>1282</v>
      </c>
      <c r="E55" s="107">
        <f>'[2]2. Categorie merceologiche'!E24</f>
        <v>1250</v>
      </c>
      <c r="F55" s="107">
        <f>'[2]2. Categorie merceologiche'!F24</f>
        <v>844</v>
      </c>
      <c r="G55" s="107">
        <f>'[2]2. Categorie merceologiche'!G24</f>
        <v>1017</v>
      </c>
      <c r="H55" s="107">
        <f t="shared" si="10"/>
        <v>-7</v>
      </c>
      <c r="I55" s="92">
        <f t="shared" si="11"/>
        <v>-6.8359375E-3</v>
      </c>
      <c r="J55" s="107"/>
      <c r="K55" s="142"/>
    </row>
    <row r="56" spans="2:45" s="1" customFormat="1" x14ac:dyDescent="0.2">
      <c r="B56" s="47" t="s">
        <v>30</v>
      </c>
      <c r="C56" s="107">
        <f>'[2]2. Categorie merceologiche'!C25</f>
        <v>2540</v>
      </c>
      <c r="D56" s="107">
        <f>'[2]2. Categorie merceologiche'!D25</f>
        <v>2573</v>
      </c>
      <c r="E56" s="107">
        <f>'[2]2. Categorie merceologiche'!E25</f>
        <v>2527</v>
      </c>
      <c r="F56" s="107">
        <f>'[2]2. Categorie merceologiche'!F25</f>
        <v>1785</v>
      </c>
      <c r="G56" s="107">
        <f>'[2]2. Categorie merceologiche'!G25</f>
        <v>2319</v>
      </c>
      <c r="H56" s="107">
        <f t="shared" si="10"/>
        <v>-221</v>
      </c>
      <c r="I56" s="92">
        <f t="shared" si="11"/>
        <v>-8.7007874015748027E-2</v>
      </c>
      <c r="J56" s="107"/>
      <c r="K56" s="142"/>
    </row>
    <row r="57" spans="2:45" s="1" customFormat="1" ht="14.25" x14ac:dyDescent="0.2">
      <c r="B57" s="102" t="s">
        <v>31</v>
      </c>
      <c r="C57" s="103">
        <f>SUM(C50:C56)</f>
        <v>14362</v>
      </c>
      <c r="D57" s="103">
        <f>SUM(D50:D56)</f>
        <v>12040</v>
      </c>
      <c r="E57" s="103">
        <f>SUM(E50:E56)</f>
        <v>12015</v>
      </c>
      <c r="F57" s="103">
        <f>SUM(F50:F56)</f>
        <v>8473</v>
      </c>
      <c r="G57" s="103">
        <f>SUM(G50:G56)</f>
        <v>10069</v>
      </c>
      <c r="H57" s="103">
        <f>G57-C57</f>
        <v>-4293</v>
      </c>
      <c r="I57" s="104">
        <f>(G57-C57)/C57</f>
        <v>-0.298913800306364</v>
      </c>
      <c r="J57" s="107"/>
      <c r="K57" s="142"/>
      <c r="V57" s="135"/>
      <c r="W57" s="135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</row>
    <row r="58" spans="2:45" s="1" customFormat="1" ht="24.95" customHeight="1" x14ac:dyDescent="0.2">
      <c r="B58" s="130" t="s">
        <v>174</v>
      </c>
      <c r="C58" s="133"/>
      <c r="D58" s="133"/>
      <c r="E58" s="133"/>
      <c r="F58" s="133"/>
      <c r="G58" s="133"/>
      <c r="H58" s="133"/>
      <c r="I58" s="133"/>
      <c r="J58" s="105"/>
      <c r="K58" s="107"/>
      <c r="L58" s="92"/>
      <c r="V58" s="135"/>
      <c r="W58" s="135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2:45" s="1" customFormat="1" ht="14.25" x14ac:dyDescent="0.2">
      <c r="C59" s="107"/>
      <c r="D59" s="107"/>
      <c r="E59" s="107"/>
      <c r="F59" s="107"/>
      <c r="G59" s="107"/>
      <c r="H59" s="107"/>
      <c r="I59" s="107"/>
      <c r="J59" s="92"/>
      <c r="K59" s="107"/>
      <c r="L59" s="92"/>
      <c r="V59" s="135"/>
      <c r="W59" s="135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2:45" s="1" customFormat="1" ht="14.25" x14ac:dyDescent="0.2">
      <c r="B60" s="90"/>
      <c r="C60" s="90">
        <v>2017</v>
      </c>
      <c r="D60" s="90">
        <v>2018</v>
      </c>
      <c r="E60" s="90">
        <v>2019</v>
      </c>
      <c r="F60" s="90">
        <v>2020</v>
      </c>
      <c r="G60" s="167">
        <v>2021</v>
      </c>
      <c r="H60" s="167"/>
      <c r="I60" s="107"/>
      <c r="J60" s="92"/>
      <c r="K60" s="107"/>
      <c r="L60" s="92"/>
      <c r="V60" s="135"/>
      <c r="W60" s="135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2:45" s="1" customFormat="1" ht="14.25" x14ac:dyDescent="0.2">
      <c r="B61" s="90" t="s">
        <v>32</v>
      </c>
      <c r="C61" s="91">
        <f>C50/$C$50*100</f>
        <v>100</v>
      </c>
      <c r="D61" s="91">
        <f>D50/$C$50*100</f>
        <v>64.613008409129918</v>
      </c>
      <c r="E61" s="91">
        <f>E50/$C$50*100</f>
        <v>59.53320748240948</v>
      </c>
      <c r="F61" s="91">
        <f>F50/$C$50*100</f>
        <v>45.014587266174708</v>
      </c>
      <c r="G61" s="91">
        <f>G50/$C$50*100</f>
        <v>48.189462845374983</v>
      </c>
      <c r="H61" s="91"/>
      <c r="I61" s="107"/>
      <c r="J61" s="92"/>
      <c r="K61" s="107"/>
      <c r="L61" s="92"/>
      <c r="V61" s="135"/>
      <c r="W61" s="135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2:45" s="1" customFormat="1" ht="14.25" x14ac:dyDescent="0.2">
      <c r="B62" s="173" t="s">
        <v>64</v>
      </c>
      <c r="C62" s="91">
        <f>C51/$C$51*100</f>
        <v>100</v>
      </c>
      <c r="D62" s="91">
        <f>D51/$C$51*100</f>
        <v>89.45054945054946</v>
      </c>
      <c r="E62" s="91">
        <f>E51/$C$51*100</f>
        <v>93.626373626373621</v>
      </c>
      <c r="F62" s="91">
        <f>F51/$C$51*100</f>
        <v>53.098901098901095</v>
      </c>
      <c r="G62" s="91">
        <f>G51/$C$51*100</f>
        <v>63.428571428571423</v>
      </c>
      <c r="H62" s="91"/>
      <c r="I62" s="107"/>
      <c r="J62" s="92"/>
      <c r="K62" s="107"/>
      <c r="L62" s="92"/>
      <c r="V62" s="135"/>
      <c r="W62" s="135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2:45" s="1" customFormat="1" ht="14.25" x14ac:dyDescent="0.2">
      <c r="B63" s="173" t="s">
        <v>33</v>
      </c>
      <c r="C63" s="91">
        <f>C52/$C$52*100</f>
        <v>100</v>
      </c>
      <c r="D63" s="91">
        <f>D52/$C$52*100</f>
        <v>117.09923664122137</v>
      </c>
      <c r="E63" s="91">
        <f>E52/$C$52*100</f>
        <v>113.89312977099237</v>
      </c>
      <c r="F63" s="91">
        <f>F52/$C$52*100</f>
        <v>85.648854961832072</v>
      </c>
      <c r="G63" s="91">
        <f>G52/$C$52*100</f>
        <v>132.51908396946567</v>
      </c>
      <c r="H63" s="91"/>
      <c r="I63" s="107"/>
      <c r="J63" s="92"/>
      <c r="K63" s="107"/>
      <c r="L63" s="92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173" t="s">
        <v>65</v>
      </c>
      <c r="C64" s="91">
        <f>C53/$C$53*100</f>
        <v>100</v>
      </c>
      <c r="D64" s="91">
        <f>D53/$C$53*100</f>
        <v>46.40943193997856</v>
      </c>
      <c r="E64" s="91">
        <f>E53/$C$53*100</f>
        <v>57.020364415862815</v>
      </c>
      <c r="F64" s="91">
        <f>F53/$C$53*100</f>
        <v>42.229367631296896</v>
      </c>
      <c r="G64" s="91">
        <f>G53/$C$53*100</f>
        <v>41.157556270096464</v>
      </c>
      <c r="H64" s="91"/>
      <c r="I64" s="107"/>
      <c r="J64" s="92"/>
      <c r="K64" s="107"/>
      <c r="L64" s="92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B65" s="173" t="s">
        <v>66</v>
      </c>
      <c r="C65" s="91">
        <f>C54/$C$54*100</f>
        <v>100</v>
      </c>
      <c r="D65" s="91">
        <f>D54/$C$54*100</f>
        <v>106.94945848375453</v>
      </c>
      <c r="E65" s="91">
        <f>E54/$C$54*100</f>
        <v>122.83393501805054</v>
      </c>
      <c r="F65" s="91">
        <f>F54/$C$54*100</f>
        <v>95.487364620938635</v>
      </c>
      <c r="G65" s="91">
        <f>G54/$C$54*100</f>
        <v>111.01083032490975</v>
      </c>
      <c r="H65" s="91"/>
      <c r="I65" s="107"/>
      <c r="J65" s="92"/>
      <c r="K65" s="107"/>
      <c r="L65" s="92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14.25" x14ac:dyDescent="0.2">
      <c r="B66" s="173" t="s">
        <v>62</v>
      </c>
      <c r="C66" s="91">
        <f>C55/$C$55*100</f>
        <v>100</v>
      </c>
      <c r="D66" s="91">
        <f>D55/$C$55*100</f>
        <v>125.1953125</v>
      </c>
      <c r="E66" s="91">
        <f>E55/$C$55*100</f>
        <v>122.0703125</v>
      </c>
      <c r="F66" s="91">
        <f>F55/$C$55*100</f>
        <v>82.421875</v>
      </c>
      <c r="G66" s="91">
        <f>G55/$C$55*100</f>
        <v>99.31640625</v>
      </c>
      <c r="H66" s="91"/>
      <c r="I66" s="107"/>
      <c r="J66" s="92"/>
      <c r="K66" s="107"/>
      <c r="L66" s="9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14.25" x14ac:dyDescent="0.2">
      <c r="B67" s="90"/>
      <c r="C67" s="91"/>
      <c r="D67" s="91"/>
      <c r="E67" s="91"/>
      <c r="F67" s="91"/>
      <c r="G67" s="91"/>
      <c r="H67" s="91"/>
      <c r="I67" s="107"/>
      <c r="J67" s="92"/>
      <c r="K67" s="107"/>
      <c r="L67" s="92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x14ac:dyDescent="0.2"/>
    <row r="69" spans="2:45" s="1" customFormat="1" x14ac:dyDescent="0.2"/>
    <row r="70" spans="2:45" s="1" customFormat="1" x14ac:dyDescent="0.2"/>
    <row r="71" spans="2:45" s="1" customFormat="1" ht="24.95" customHeight="1" x14ac:dyDescent="0.2">
      <c r="B71" s="101" t="s">
        <v>146</v>
      </c>
      <c r="I71" s="133"/>
      <c r="V71" s="135"/>
      <c r="W71" s="135"/>
      <c r="X71" s="135"/>
      <c r="Y71" s="135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25.5" x14ac:dyDescent="0.2">
      <c r="B72" s="2" t="s">
        <v>90</v>
      </c>
      <c r="C72" s="137">
        <v>2017</v>
      </c>
      <c r="D72" s="137">
        <v>2018</v>
      </c>
      <c r="E72" s="137">
        <v>2019</v>
      </c>
      <c r="F72" s="138">
        <v>2020</v>
      </c>
      <c r="G72" s="49">
        <v>2021</v>
      </c>
      <c r="H72" s="139" t="s">
        <v>175</v>
      </c>
      <c r="I72" s="133"/>
      <c r="K72" s="140"/>
      <c r="L72" s="141"/>
      <c r="V72" s="135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x14ac:dyDescent="0.2">
      <c r="B73" s="35" t="s">
        <v>32</v>
      </c>
      <c r="C73" s="107">
        <f t="shared" ref="C73:G80" si="12">C27-C50</f>
        <v>195</v>
      </c>
      <c r="D73" s="107">
        <f t="shared" si="12"/>
        <v>182</v>
      </c>
      <c r="E73" s="107">
        <f t="shared" si="12"/>
        <v>17</v>
      </c>
      <c r="F73" s="107">
        <f t="shared" si="12"/>
        <v>-44</v>
      </c>
      <c r="G73" s="107">
        <f t="shared" si="12"/>
        <v>-123</v>
      </c>
      <c r="H73" s="107">
        <f t="shared" ref="H73:H80" si="13">G73-C73</f>
        <v>-318</v>
      </c>
      <c r="I73" s="133"/>
      <c r="J73" s="107"/>
      <c r="K73" s="142"/>
    </row>
    <row r="74" spans="2:45" s="1" customFormat="1" x14ac:dyDescent="0.2">
      <c r="B74" s="47" t="s">
        <v>64</v>
      </c>
      <c r="C74" s="107">
        <f t="shared" si="12"/>
        <v>55</v>
      </c>
      <c r="D74" s="107">
        <f t="shared" si="12"/>
        <v>-87</v>
      </c>
      <c r="E74" s="107">
        <f t="shared" si="12"/>
        <v>-12</v>
      </c>
      <c r="F74" s="107">
        <f t="shared" si="12"/>
        <v>-334</v>
      </c>
      <c r="G74" s="107">
        <f t="shared" si="12"/>
        <v>-19</v>
      </c>
      <c r="H74" s="107">
        <f t="shared" si="13"/>
        <v>-74</v>
      </c>
      <c r="I74" s="133"/>
      <c r="J74" s="107"/>
      <c r="K74" s="142"/>
    </row>
    <row r="75" spans="2:45" s="1" customFormat="1" x14ac:dyDescent="0.2">
      <c r="B75" s="47" t="s">
        <v>33</v>
      </c>
      <c r="C75" s="107">
        <f t="shared" si="12"/>
        <v>11</v>
      </c>
      <c r="D75" s="107">
        <f t="shared" si="12"/>
        <v>-107</v>
      </c>
      <c r="E75" s="107">
        <f t="shared" si="12"/>
        <v>-106</v>
      </c>
      <c r="F75" s="107">
        <f t="shared" si="12"/>
        <v>-41</v>
      </c>
      <c r="G75" s="107">
        <f t="shared" si="12"/>
        <v>-46</v>
      </c>
      <c r="H75" s="107">
        <f>H29-H52</f>
        <v>-57</v>
      </c>
      <c r="I75" s="133"/>
      <c r="J75" s="107"/>
      <c r="K75" s="142"/>
    </row>
    <row r="76" spans="2:45" s="1" customFormat="1" x14ac:dyDescent="0.2">
      <c r="B76" s="47" t="s">
        <v>65</v>
      </c>
      <c r="C76" s="107">
        <f t="shared" si="12"/>
        <v>-35</v>
      </c>
      <c r="D76" s="107">
        <f t="shared" si="12"/>
        <v>14</v>
      </c>
      <c r="E76" s="107">
        <f t="shared" si="12"/>
        <v>26</v>
      </c>
      <c r="F76" s="107">
        <f t="shared" si="12"/>
        <v>-37</v>
      </c>
      <c r="G76" s="107">
        <f t="shared" si="12"/>
        <v>-38</v>
      </c>
      <c r="H76" s="107">
        <f>H30-H53</f>
        <v>-3</v>
      </c>
      <c r="I76" s="133"/>
      <c r="J76" s="107"/>
      <c r="K76" s="142"/>
    </row>
    <row r="77" spans="2:45" s="1" customFormat="1" x14ac:dyDescent="0.2">
      <c r="B77" s="47" t="s">
        <v>66</v>
      </c>
      <c r="C77" s="107">
        <f t="shared" si="12"/>
        <v>131</v>
      </c>
      <c r="D77" s="107">
        <f t="shared" si="12"/>
        <v>87</v>
      </c>
      <c r="E77" s="107">
        <f t="shared" si="12"/>
        <v>65</v>
      </c>
      <c r="F77" s="107">
        <f t="shared" si="12"/>
        <v>-168</v>
      </c>
      <c r="G77" s="107">
        <f t="shared" si="12"/>
        <v>-5</v>
      </c>
      <c r="H77" s="107">
        <f>H31-H54</f>
        <v>-136</v>
      </c>
      <c r="I77" s="133"/>
      <c r="J77" s="107"/>
      <c r="K77" s="142"/>
    </row>
    <row r="78" spans="2:45" s="1" customFormat="1" x14ac:dyDescent="0.2">
      <c r="B78" s="47" t="s">
        <v>62</v>
      </c>
      <c r="C78" s="107">
        <f t="shared" si="12"/>
        <v>161</v>
      </c>
      <c r="D78" s="107">
        <f t="shared" si="12"/>
        <v>-4</v>
      </c>
      <c r="E78" s="107">
        <f t="shared" si="12"/>
        <v>-38</v>
      </c>
      <c r="F78" s="107">
        <f t="shared" si="12"/>
        <v>-27</v>
      </c>
      <c r="G78" s="107">
        <f t="shared" si="12"/>
        <v>-124</v>
      </c>
      <c r="H78" s="107">
        <f>H32-H55</f>
        <v>-285</v>
      </c>
      <c r="I78" s="133"/>
      <c r="J78" s="107"/>
      <c r="K78" s="142"/>
    </row>
    <row r="79" spans="2:45" s="1" customFormat="1" x14ac:dyDescent="0.2">
      <c r="B79" s="47" t="s">
        <v>30</v>
      </c>
      <c r="C79" s="107">
        <f t="shared" si="12"/>
        <v>205</v>
      </c>
      <c r="D79" s="107">
        <f t="shared" si="12"/>
        <v>47</v>
      </c>
      <c r="E79" s="107">
        <f t="shared" si="12"/>
        <v>-25</v>
      </c>
      <c r="F79" s="107">
        <f t="shared" si="12"/>
        <v>-92</v>
      </c>
      <c r="G79" s="107">
        <f t="shared" si="12"/>
        <v>97</v>
      </c>
      <c r="H79" s="107">
        <f>H33-H56</f>
        <v>-108</v>
      </c>
      <c r="I79" s="133"/>
      <c r="J79" s="107"/>
      <c r="K79" s="142"/>
    </row>
    <row r="80" spans="2:45" s="1" customFormat="1" ht="14.25" x14ac:dyDescent="0.2">
      <c r="B80" s="102" t="s">
        <v>31</v>
      </c>
      <c r="C80" s="103">
        <f t="shared" si="12"/>
        <v>723</v>
      </c>
      <c r="D80" s="103">
        <f t="shared" si="12"/>
        <v>132</v>
      </c>
      <c r="E80" s="103">
        <f t="shared" si="12"/>
        <v>-73</v>
      </c>
      <c r="F80" s="103">
        <f t="shared" si="12"/>
        <v>-743</v>
      </c>
      <c r="G80" s="103">
        <f t="shared" si="12"/>
        <v>-258</v>
      </c>
      <c r="H80" s="103">
        <f t="shared" si="13"/>
        <v>-981</v>
      </c>
      <c r="I80" s="133"/>
      <c r="J80" s="107"/>
      <c r="K80" s="142"/>
      <c r="V80" s="135"/>
      <c r="W80" s="135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2:45" s="1" customFormat="1" ht="24.95" customHeight="1" x14ac:dyDescent="0.2">
      <c r="B81" s="130" t="s">
        <v>174</v>
      </c>
      <c r="C81" s="133"/>
      <c r="D81" s="133"/>
      <c r="E81" s="133"/>
      <c r="F81" s="133"/>
      <c r="G81" s="133"/>
      <c r="H81" s="133"/>
      <c r="I81" s="133"/>
      <c r="J81" s="105"/>
      <c r="K81" s="107"/>
      <c r="L81" s="92"/>
      <c r="V81" s="135"/>
      <c r="W81" s="135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</row>
    <row r="82" spans="2:45" s="1" customFormat="1" ht="14.25" x14ac:dyDescent="0.2">
      <c r="C82" s="107"/>
      <c r="D82" s="107"/>
      <c r="E82" s="107"/>
      <c r="F82" s="107"/>
      <c r="G82" s="107"/>
      <c r="H82" s="107"/>
      <c r="I82" s="107"/>
      <c r="J82" s="92"/>
      <c r="K82" s="107"/>
      <c r="L82" s="92"/>
      <c r="V82" s="135"/>
      <c r="W82" s="135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</row>
    <row r="83" spans="2:45" s="1" customFormat="1" ht="14.25" x14ac:dyDescent="0.2">
      <c r="G83" s="134"/>
      <c r="H83" s="134"/>
      <c r="I83" s="107"/>
      <c r="J83" s="92"/>
      <c r="K83" s="107"/>
      <c r="L83" s="92"/>
      <c r="V83" s="135"/>
      <c r="W83" s="135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</row>
    <row r="84" spans="2:45" s="1" customFormat="1" ht="14.25" x14ac:dyDescent="0.2">
      <c r="B84" s="35"/>
      <c r="C84" s="107"/>
      <c r="D84" s="107"/>
      <c r="E84" s="107"/>
      <c r="F84" s="107"/>
      <c r="G84" s="107"/>
      <c r="H84" s="107"/>
      <c r="I84" s="107"/>
      <c r="J84" s="92"/>
      <c r="K84" s="107"/>
      <c r="L84" s="92"/>
      <c r="V84" s="135"/>
      <c r="W84" s="135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</row>
    <row r="85" spans="2:45" s="1" customFormat="1" ht="14.25" x14ac:dyDescent="0.2">
      <c r="B85" s="90"/>
      <c r="C85" s="91"/>
      <c r="D85" s="91"/>
      <c r="E85" s="91"/>
      <c r="F85" s="91"/>
      <c r="G85" s="91"/>
      <c r="H85" s="91"/>
      <c r="I85" s="107"/>
      <c r="J85" s="92"/>
      <c r="K85" s="107"/>
      <c r="L85" s="92"/>
      <c r="V85" s="135"/>
      <c r="W85" s="135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</row>
    <row r="86" spans="2:45" s="1" customFormat="1" ht="14.25" x14ac:dyDescent="0.2">
      <c r="B86" s="90"/>
      <c r="C86" s="90">
        <v>2017</v>
      </c>
      <c r="D86" s="90">
        <v>2018</v>
      </c>
      <c r="E86" s="90">
        <v>2019</v>
      </c>
      <c r="F86" s="90">
        <v>2020</v>
      </c>
      <c r="G86" s="167">
        <v>2021</v>
      </c>
      <c r="H86" s="91"/>
      <c r="I86" s="107"/>
      <c r="J86" s="92"/>
      <c r="K86" s="107"/>
      <c r="L86" s="92"/>
      <c r="V86" s="135"/>
      <c r="W86" s="135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</row>
    <row r="87" spans="2:45" s="1" customFormat="1" ht="14.25" x14ac:dyDescent="0.2">
      <c r="B87" s="90" t="s">
        <v>32</v>
      </c>
      <c r="C87" s="91">
        <f>C73/$C$73*100</f>
        <v>100</v>
      </c>
      <c r="D87" s="91">
        <f>D73/$C$73*100</f>
        <v>93.333333333333329</v>
      </c>
      <c r="E87" s="91">
        <f>E73/$C$73*100</f>
        <v>8.7179487179487172</v>
      </c>
      <c r="F87" s="91">
        <f>F73/$C$73*100</f>
        <v>-22.564102564102566</v>
      </c>
      <c r="G87" s="91">
        <f>G73/$C$73*100</f>
        <v>-63.076923076923073</v>
      </c>
      <c r="H87" s="91"/>
      <c r="I87" s="107"/>
      <c r="J87" s="92"/>
      <c r="K87" s="107"/>
      <c r="L87" s="92"/>
      <c r="V87" s="135"/>
      <c r="W87" s="135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</row>
    <row r="88" spans="2:45" s="1" customFormat="1" ht="14.25" x14ac:dyDescent="0.2">
      <c r="B88" s="173" t="s">
        <v>64</v>
      </c>
      <c r="C88" s="91">
        <f>C74/$C$74*100</f>
        <v>100</v>
      </c>
      <c r="D88" s="91">
        <f>D74/$C$74*100</f>
        <v>-158.18181818181819</v>
      </c>
      <c r="E88" s="91">
        <f>E74/$C$74*100</f>
        <v>-21.818181818181817</v>
      </c>
      <c r="F88" s="91">
        <f>F74/$C$74*100</f>
        <v>-607.27272727272725</v>
      </c>
      <c r="G88" s="91">
        <f>G74/$C$74*100</f>
        <v>-34.545454545454547</v>
      </c>
      <c r="H88" s="91"/>
      <c r="I88" s="107"/>
      <c r="J88" s="92"/>
      <c r="K88" s="107"/>
      <c r="L88" s="92"/>
      <c r="V88" s="135"/>
      <c r="W88" s="135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</row>
    <row r="89" spans="2:45" s="1" customFormat="1" ht="14.25" x14ac:dyDescent="0.2">
      <c r="B89" s="173" t="s">
        <v>33</v>
      </c>
      <c r="C89" s="91">
        <f>C75/$C$75*100</f>
        <v>100</v>
      </c>
      <c r="D89" s="91">
        <f>D75/$C$75*100</f>
        <v>-972.72727272727263</v>
      </c>
      <c r="E89" s="91">
        <f>E75/$C$75*100</f>
        <v>-963.63636363636363</v>
      </c>
      <c r="F89" s="91">
        <f>F75/$C$75*100</f>
        <v>-372.72727272727269</v>
      </c>
      <c r="G89" s="91">
        <f>G75/$C$75*100</f>
        <v>-418.18181818181819</v>
      </c>
      <c r="H89" s="91"/>
      <c r="I89" s="107"/>
      <c r="J89" s="92"/>
      <c r="K89" s="107"/>
      <c r="L89" s="92"/>
      <c r="V89" s="135"/>
      <c r="W89" s="135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</row>
    <row r="90" spans="2:45" s="1" customFormat="1" ht="14.25" x14ac:dyDescent="0.2">
      <c r="B90" s="173" t="s">
        <v>65</v>
      </c>
      <c r="C90" s="91">
        <f>C76/$C$76*100</f>
        <v>100</v>
      </c>
      <c r="D90" s="91">
        <f>-D76/$C$76*100</f>
        <v>40</v>
      </c>
      <c r="E90" s="91">
        <f>-E76/$C$76*100</f>
        <v>74.285714285714292</v>
      </c>
      <c r="F90" s="91">
        <f>-F76/$C$76*100</f>
        <v>-105.71428571428572</v>
      </c>
      <c r="G90" s="91">
        <f>-G76/$C$76*100</f>
        <v>-108.57142857142857</v>
      </c>
      <c r="H90" s="91"/>
      <c r="I90" s="107"/>
      <c r="J90" s="92"/>
      <c r="K90" s="107"/>
      <c r="L90" s="92"/>
      <c r="V90" s="135"/>
      <c r="W90" s="135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</row>
    <row r="91" spans="2:45" s="1" customFormat="1" ht="14.25" x14ac:dyDescent="0.2">
      <c r="B91" s="173" t="s">
        <v>66</v>
      </c>
      <c r="C91" s="91">
        <f>C77/$C$77*100</f>
        <v>100</v>
      </c>
      <c r="D91" s="91">
        <f>D77/$C$77*100</f>
        <v>66.412213740458014</v>
      </c>
      <c r="E91" s="91">
        <f>E77/$C$77*100</f>
        <v>49.618320610687022</v>
      </c>
      <c r="F91" s="91">
        <f>F77/$C$77*100</f>
        <v>-128.24427480916029</v>
      </c>
      <c r="G91" s="91">
        <f>G77/$C$77*100</f>
        <v>-3.8167938931297711</v>
      </c>
      <c r="H91" s="91"/>
      <c r="I91" s="107"/>
      <c r="J91" s="92"/>
      <c r="K91" s="107"/>
      <c r="L91" s="92"/>
      <c r="V91" s="135"/>
      <c r="W91" s="135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2:45" s="1" customFormat="1" ht="14.25" x14ac:dyDescent="0.2">
      <c r="B92" s="173" t="s">
        <v>62</v>
      </c>
      <c r="C92" s="91">
        <f>C78/$C$78*100</f>
        <v>100</v>
      </c>
      <c r="D92" s="91">
        <f>D78/$C$78*100</f>
        <v>-2.4844720496894408</v>
      </c>
      <c r="E92" s="91">
        <f>E78/$C$78*100</f>
        <v>-23.602484472049689</v>
      </c>
      <c r="F92" s="91">
        <f>F78/$C$78*100</f>
        <v>-16.770186335403729</v>
      </c>
      <c r="G92" s="91">
        <f>G78/$C$78*100</f>
        <v>-77.018633540372676</v>
      </c>
      <c r="H92" s="91"/>
      <c r="I92" s="107"/>
      <c r="J92" s="92"/>
      <c r="K92" s="107"/>
      <c r="L92" s="92"/>
      <c r="V92" s="135"/>
      <c r="W92" s="135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2:45" s="1" customFormat="1" x14ac:dyDescent="0.2">
      <c r="B93" s="90"/>
      <c r="C93" s="91"/>
      <c r="D93" s="91"/>
      <c r="E93" s="91"/>
      <c r="F93" s="91"/>
      <c r="G93" s="91"/>
      <c r="H93" s="90"/>
    </row>
    <row r="94" spans="2:45" s="1" customFormat="1" x14ac:dyDescent="0.2">
      <c r="B94" s="90"/>
      <c r="C94" s="90"/>
      <c r="D94" s="90"/>
      <c r="E94" s="90"/>
      <c r="F94" s="90"/>
      <c r="G94" s="90"/>
      <c r="H94" s="90"/>
    </row>
    <row r="95" spans="2:45" s="1" customFormat="1" x14ac:dyDescent="0.2"/>
    <row r="96" spans="2:45" s="1" customFormat="1" x14ac:dyDescent="0.2"/>
    <row r="97" s="1" customFormat="1" x14ac:dyDescent="0.2"/>
    <row r="98" s="1" customFormat="1" x14ac:dyDescent="0.2"/>
    <row r="99" s="1" customFormat="1" x14ac:dyDescent="0.2"/>
  </sheetData>
  <sheetProtection sheet="1" objects="1" scenarios="1"/>
  <mergeCells count="6">
    <mergeCell ref="B21:T23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99C4-DD75-4853-ABAE-07D7BA115FCC}">
  <sheetPr>
    <tabColor theme="0"/>
    <pageSetUpPr fitToPage="1"/>
  </sheetPr>
  <dimension ref="B2:AS112"/>
  <sheetViews>
    <sheetView zoomScaleNormal="100" zoomScalePageLayoutView="125" workbookViewId="0">
      <selection activeCell="V3" sqref="V3"/>
    </sheetView>
  </sheetViews>
  <sheetFormatPr defaultColWidth="8.75" defaultRowHeight="12.75" x14ac:dyDescent="0.2"/>
  <cols>
    <col min="1" max="1" width="4.125" style="35" customWidth="1"/>
    <col min="2" max="2" width="18.875" style="35" customWidth="1"/>
    <col min="3" max="7" width="8.625" style="35" bestFit="1" customWidth="1"/>
    <col min="8" max="8" width="8.125" style="35" customWidth="1"/>
    <col min="9" max="9" width="8.625" style="35" bestFit="1" customWidth="1"/>
    <col min="10" max="10" width="10" style="35" customWidth="1"/>
    <col min="11" max="11" width="8.125" style="35" customWidth="1"/>
    <col min="12" max="12" width="8.625" style="35" bestFit="1" customWidth="1"/>
    <col min="13" max="20" width="8.125" style="35" customWidth="1"/>
    <col min="21" max="23" width="8.75" style="35"/>
    <col min="24" max="28" width="9.75" style="35" bestFit="1" customWidth="1"/>
    <col min="29" max="16384" width="8.75" style="35"/>
  </cols>
  <sheetData>
    <row r="2" spans="2:44" ht="15" customHeight="1" x14ac:dyDescent="0.2">
      <c r="B2" s="180" t="s">
        <v>113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44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44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44" ht="13.5" customHeight="1" x14ac:dyDescent="0.2">
      <c r="C5" s="37"/>
      <c r="D5" s="37"/>
      <c r="E5" s="37"/>
      <c r="F5" s="37"/>
      <c r="G5" s="37"/>
      <c r="H5" s="37"/>
      <c r="I5" s="37"/>
      <c r="J5" s="37"/>
      <c r="K5" s="37"/>
      <c r="L5" s="37"/>
      <c r="O5" s="35" t="s">
        <v>23</v>
      </c>
      <c r="V5" s="122"/>
      <c r="W5" s="19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4" s="47" customFormat="1" ht="24.95" customHeight="1" x14ac:dyDescent="0.2">
      <c r="B6" s="39" t="s">
        <v>139</v>
      </c>
      <c r="C6" s="37"/>
      <c r="D6" s="37"/>
      <c r="E6" s="37"/>
      <c r="F6" s="37"/>
      <c r="G6" s="37"/>
      <c r="H6" s="37"/>
      <c r="I6" s="37"/>
      <c r="J6" s="37"/>
      <c r="K6" s="124"/>
      <c r="L6" s="124"/>
      <c r="M6" s="124"/>
      <c r="N6" s="124"/>
      <c r="O6" s="37"/>
      <c r="P6" s="37"/>
      <c r="Q6" s="37"/>
      <c r="V6" s="19"/>
      <c r="W6" s="19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2:44" ht="24.75" customHeight="1" x14ac:dyDescent="0.2">
      <c r="B7" s="148" t="s">
        <v>27</v>
      </c>
      <c r="C7" s="187" t="s">
        <v>81</v>
      </c>
      <c r="D7" s="187"/>
      <c r="E7" s="187"/>
      <c r="F7" s="212" t="s">
        <v>82</v>
      </c>
      <c r="G7" s="212"/>
      <c r="H7" s="212"/>
      <c r="I7" s="212" t="s">
        <v>83</v>
      </c>
      <c r="J7" s="212"/>
      <c r="K7" s="124"/>
      <c r="L7" s="124"/>
      <c r="M7" s="124"/>
      <c r="N7" s="124"/>
      <c r="O7" s="213"/>
      <c r="P7" s="213"/>
      <c r="Q7" s="213"/>
      <c r="W7" s="122"/>
      <c r="X7" s="123"/>
      <c r="Y7" s="123"/>
      <c r="Z7" s="123"/>
      <c r="AA7" s="123"/>
      <c r="AB7" s="123"/>
      <c r="AC7" s="123"/>
      <c r="AD7" s="123"/>
      <c r="AE7" s="123"/>
      <c r="AF7" s="123"/>
    </row>
    <row r="8" spans="2:44" ht="35.1" customHeight="1" x14ac:dyDescent="0.2">
      <c r="B8" s="125"/>
      <c r="C8" s="43" t="s">
        <v>85</v>
      </c>
      <c r="D8" s="44" t="s">
        <v>69</v>
      </c>
      <c r="E8" s="44" t="s">
        <v>70</v>
      </c>
      <c r="F8" s="43" t="s">
        <v>85</v>
      </c>
      <c r="G8" s="44" t="s">
        <v>69</v>
      </c>
      <c r="H8" s="44" t="s">
        <v>70</v>
      </c>
      <c r="I8" s="43" t="s">
        <v>85</v>
      </c>
      <c r="J8" s="44" t="s">
        <v>86</v>
      </c>
      <c r="K8" s="124"/>
      <c r="L8" s="124"/>
      <c r="M8" s="124"/>
      <c r="N8" s="124"/>
      <c r="O8" s="126"/>
      <c r="P8" s="124"/>
      <c r="Q8" s="124"/>
    </row>
    <row r="9" spans="2:44" x14ac:dyDescent="0.2">
      <c r="B9" s="35" t="s">
        <v>91</v>
      </c>
      <c r="C9" s="8">
        <f>G30</f>
        <v>1873</v>
      </c>
      <c r="D9" s="3">
        <f>G30-F30</f>
        <v>439</v>
      </c>
      <c r="E9" s="12">
        <f>(G30-F30)/F30</f>
        <v>0.30613668061366806</v>
      </c>
      <c r="F9" s="8">
        <f t="shared" ref="F9:F18" si="0">G56</f>
        <v>2300</v>
      </c>
      <c r="G9" s="3">
        <f t="shared" ref="G9:G18" si="1">G56-F56</f>
        <v>552</v>
      </c>
      <c r="H9" s="12">
        <f t="shared" ref="H9:H18" si="2">(G56-F56)/F56</f>
        <v>0.31578947368421051</v>
      </c>
      <c r="I9" s="8">
        <f>G82</f>
        <v>-427</v>
      </c>
      <c r="J9" s="3">
        <f>G82-F82</f>
        <v>-113</v>
      </c>
      <c r="K9" s="124"/>
      <c r="L9" s="124"/>
      <c r="M9" s="124"/>
      <c r="N9" s="124"/>
      <c r="O9" s="3"/>
      <c r="P9" s="127"/>
      <c r="Q9" s="15"/>
    </row>
    <row r="10" spans="2:44" x14ac:dyDescent="0.2">
      <c r="B10" s="35" t="s">
        <v>92</v>
      </c>
      <c r="C10" s="8">
        <f t="shared" ref="C10:C11" si="3">G31</f>
        <v>6106</v>
      </c>
      <c r="D10" s="3">
        <f t="shared" ref="D10:D11" si="4">G31-F31</f>
        <v>1357</v>
      </c>
      <c r="E10" s="12">
        <f t="shared" ref="E10:E11" si="5">(G31-F31)/F31</f>
        <v>0.28574436723520741</v>
      </c>
      <c r="F10" s="8">
        <f t="shared" si="0"/>
        <v>6802</v>
      </c>
      <c r="G10" s="3">
        <f t="shared" si="1"/>
        <v>851</v>
      </c>
      <c r="H10" s="12">
        <f t="shared" si="2"/>
        <v>0.14300117627289533</v>
      </c>
      <c r="I10" s="8">
        <f t="shared" ref="I10:I11" si="6">G83</f>
        <v>-696</v>
      </c>
      <c r="J10" s="3">
        <f t="shared" ref="J10:J11" si="7">G83-F83</f>
        <v>506</v>
      </c>
      <c r="K10" s="124"/>
      <c r="L10" s="124"/>
      <c r="M10" s="124"/>
      <c r="N10" s="124"/>
      <c r="O10" s="3"/>
      <c r="P10" s="127"/>
      <c r="Q10" s="15"/>
    </row>
    <row r="11" spans="2:44" ht="14.25" customHeight="1" x14ac:dyDescent="0.2">
      <c r="B11" s="164" t="s">
        <v>94</v>
      </c>
      <c r="C11" s="8">
        <f t="shared" si="3"/>
        <v>679</v>
      </c>
      <c r="D11" s="3">
        <f t="shared" si="4"/>
        <v>140</v>
      </c>
      <c r="E11" s="12">
        <f t="shared" si="5"/>
        <v>0.25974025974025972</v>
      </c>
      <c r="F11" s="8">
        <f t="shared" si="0"/>
        <v>149</v>
      </c>
      <c r="G11" s="3">
        <f t="shared" si="1"/>
        <v>43</v>
      </c>
      <c r="H11" s="12">
        <f t="shared" si="2"/>
        <v>0.40566037735849059</v>
      </c>
      <c r="I11" s="8">
        <f t="shared" si="6"/>
        <v>530</v>
      </c>
      <c r="J11" s="3">
        <f t="shared" si="7"/>
        <v>97</v>
      </c>
      <c r="K11" s="124"/>
      <c r="L11" s="124"/>
      <c r="M11" s="124"/>
      <c r="N11" s="124"/>
      <c r="O11" s="3"/>
      <c r="P11" s="127"/>
      <c r="Q11" s="15"/>
    </row>
    <row r="12" spans="2:44" x14ac:dyDescent="0.2">
      <c r="B12" s="164" t="s">
        <v>93</v>
      </c>
      <c r="C12" s="8">
        <f t="shared" ref="C12:C18" si="8">G33</f>
        <v>661</v>
      </c>
      <c r="D12" s="3">
        <f t="shared" ref="D12:D18" si="9">G33-F33</f>
        <v>96</v>
      </c>
      <c r="E12" s="12">
        <f t="shared" ref="E12:E18" si="10">(G33-F33)/F33</f>
        <v>0.16991150442477876</v>
      </c>
      <c r="F12" s="8">
        <f t="shared" si="0"/>
        <v>616</v>
      </c>
      <c r="G12" s="3">
        <f t="shared" si="1"/>
        <v>136</v>
      </c>
      <c r="H12" s="12">
        <f t="shared" si="2"/>
        <v>0.28333333333333333</v>
      </c>
      <c r="I12" s="8">
        <f t="shared" ref="I12:I18" si="11">G85</f>
        <v>45</v>
      </c>
      <c r="J12" s="3">
        <f t="shared" ref="J12:J18" si="12">G85-F85</f>
        <v>-40</v>
      </c>
      <c r="K12" s="124"/>
      <c r="L12" s="124"/>
      <c r="M12" s="124"/>
      <c r="N12" s="124"/>
      <c r="O12" s="3"/>
      <c r="P12" s="127"/>
      <c r="Q12" s="15"/>
    </row>
    <row r="13" spans="2:44" x14ac:dyDescent="0.2">
      <c r="B13" s="131" t="s">
        <v>95</v>
      </c>
      <c r="C13" s="8">
        <f t="shared" si="8"/>
        <v>451</v>
      </c>
      <c r="D13" s="3">
        <f t="shared" si="9"/>
        <v>69</v>
      </c>
      <c r="E13" s="12">
        <f t="shared" si="10"/>
        <v>0.1806282722513089</v>
      </c>
      <c r="F13" s="8">
        <f t="shared" si="0"/>
        <v>169</v>
      </c>
      <c r="G13" s="3">
        <f t="shared" si="1"/>
        <v>12</v>
      </c>
      <c r="H13" s="12">
        <f t="shared" si="2"/>
        <v>7.6433121019108277E-2</v>
      </c>
      <c r="I13" s="8">
        <f t="shared" si="11"/>
        <v>282</v>
      </c>
      <c r="J13" s="3">
        <f t="shared" si="12"/>
        <v>57</v>
      </c>
      <c r="K13" s="124"/>
      <c r="L13" s="124"/>
      <c r="M13" s="124"/>
      <c r="N13" s="124"/>
    </row>
    <row r="14" spans="2:44" x14ac:dyDescent="0.2">
      <c r="B14" s="35" t="s">
        <v>96</v>
      </c>
      <c r="C14" s="8">
        <f t="shared" si="8"/>
        <v>35</v>
      </c>
      <c r="D14" s="3">
        <f t="shared" si="9"/>
        <v>-25</v>
      </c>
      <c r="E14" s="12">
        <f t="shared" si="10"/>
        <v>-0.41666666666666669</v>
      </c>
      <c r="F14" s="8">
        <f t="shared" si="0"/>
        <v>25</v>
      </c>
      <c r="G14" s="3">
        <f t="shared" si="1"/>
        <v>-2</v>
      </c>
      <c r="H14" s="12">
        <f t="shared" si="2"/>
        <v>-7.407407407407407E-2</v>
      </c>
      <c r="I14" s="8">
        <f t="shared" si="11"/>
        <v>10</v>
      </c>
      <c r="J14" s="3">
        <f t="shared" si="12"/>
        <v>-23</v>
      </c>
      <c r="K14" s="124"/>
      <c r="L14" s="124"/>
      <c r="M14" s="124"/>
      <c r="N14" s="124"/>
    </row>
    <row r="15" spans="2:44" x14ac:dyDescent="0.2">
      <c r="B15" s="35" t="s">
        <v>97</v>
      </c>
      <c r="C15" s="8">
        <f t="shared" si="8"/>
        <v>6</v>
      </c>
      <c r="D15" s="3">
        <f t="shared" si="9"/>
        <v>5</v>
      </c>
      <c r="E15" s="12">
        <f t="shared" si="10"/>
        <v>5</v>
      </c>
      <c r="F15" s="8">
        <f t="shared" si="0"/>
        <v>8</v>
      </c>
      <c r="G15" s="3">
        <f t="shared" si="1"/>
        <v>4</v>
      </c>
      <c r="H15" s="12">
        <f t="shared" si="2"/>
        <v>1</v>
      </c>
      <c r="I15" s="8">
        <f t="shared" si="11"/>
        <v>-2</v>
      </c>
      <c r="J15" s="3">
        <f t="shared" si="12"/>
        <v>1</v>
      </c>
      <c r="K15" s="124"/>
      <c r="L15" s="124"/>
      <c r="M15" s="124"/>
      <c r="N15" s="124"/>
    </row>
    <row r="16" spans="2:44" ht="26.25" customHeight="1" x14ac:dyDescent="0.2">
      <c r="B16" s="129" t="s">
        <v>153</v>
      </c>
      <c r="C16" s="8">
        <f t="shared" si="8"/>
        <v>9811</v>
      </c>
      <c r="D16" s="3">
        <f t="shared" si="9"/>
        <v>2081</v>
      </c>
      <c r="E16" s="12">
        <f t="shared" si="10"/>
        <v>0.26921086675291073</v>
      </c>
      <c r="F16" s="8">
        <f t="shared" si="0"/>
        <v>10069</v>
      </c>
      <c r="G16" s="3">
        <f t="shared" si="1"/>
        <v>1596</v>
      </c>
      <c r="H16" s="12">
        <f t="shared" si="2"/>
        <v>0.18836303552460756</v>
      </c>
      <c r="I16" s="8">
        <f t="shared" si="11"/>
        <v>-258</v>
      </c>
      <c r="J16" s="3">
        <f t="shared" si="12"/>
        <v>485</v>
      </c>
      <c r="K16" s="124"/>
      <c r="L16" s="124"/>
      <c r="M16" s="124"/>
      <c r="N16" s="124"/>
      <c r="AC16" s="19"/>
      <c r="AD16" s="123"/>
      <c r="AE16" s="122"/>
      <c r="AF16" s="123"/>
    </row>
    <row r="17" spans="2:32" ht="14.25" x14ac:dyDescent="0.2">
      <c r="B17" s="35" t="s">
        <v>151</v>
      </c>
      <c r="C17" s="8">
        <f t="shared" si="8"/>
        <v>1627</v>
      </c>
      <c r="D17" s="3">
        <f t="shared" si="9"/>
        <v>392</v>
      </c>
      <c r="E17" s="12">
        <f t="shared" si="10"/>
        <v>0.3174089068825911</v>
      </c>
      <c r="F17" s="8">
        <f t="shared" si="0"/>
        <v>1623</v>
      </c>
      <c r="G17" s="3">
        <f t="shared" si="1"/>
        <v>435</v>
      </c>
      <c r="H17" s="12">
        <f t="shared" si="2"/>
        <v>0.36616161616161619</v>
      </c>
      <c r="I17" s="8">
        <f t="shared" si="11"/>
        <v>4</v>
      </c>
      <c r="J17" s="3">
        <f t="shared" si="12"/>
        <v>-43</v>
      </c>
      <c r="K17" s="124"/>
      <c r="L17" s="124"/>
      <c r="M17" s="124"/>
      <c r="N17" s="124"/>
      <c r="AC17" s="19"/>
      <c r="AD17" s="123"/>
      <c r="AE17" s="122"/>
      <c r="AF17" s="123"/>
    </row>
    <row r="18" spans="2:32" ht="14.25" x14ac:dyDescent="0.2">
      <c r="B18" s="146" t="s">
        <v>152</v>
      </c>
      <c r="C18" s="8">
        <f t="shared" si="8"/>
        <v>21</v>
      </c>
      <c r="D18" s="3">
        <f t="shared" si="9"/>
        <v>-10</v>
      </c>
      <c r="E18" s="12">
        <f t="shared" si="10"/>
        <v>-0.32258064516129031</v>
      </c>
      <c r="F18" s="8">
        <f t="shared" si="0"/>
        <v>33</v>
      </c>
      <c r="G18" s="3">
        <f t="shared" si="1"/>
        <v>3</v>
      </c>
      <c r="H18" s="12">
        <f t="shared" si="2"/>
        <v>0.1</v>
      </c>
      <c r="I18" s="8">
        <f t="shared" si="11"/>
        <v>-12</v>
      </c>
      <c r="J18" s="3">
        <f t="shared" si="12"/>
        <v>-13</v>
      </c>
      <c r="K18" s="124"/>
      <c r="L18" s="124"/>
      <c r="M18" s="124"/>
      <c r="N18" s="124"/>
      <c r="AC18" s="19"/>
      <c r="AD18" s="123"/>
      <c r="AE18" s="122"/>
      <c r="AF18" s="123"/>
    </row>
    <row r="19" spans="2:32" ht="21" customHeight="1" x14ac:dyDescent="0.2">
      <c r="B19" s="130" t="s">
        <v>173</v>
      </c>
      <c r="C19" s="46"/>
      <c r="D19" s="46"/>
      <c r="E19" s="46"/>
      <c r="F19" s="46"/>
      <c r="G19" s="46"/>
      <c r="H19" s="46"/>
      <c r="I19" s="46"/>
      <c r="J19" s="46"/>
      <c r="K19" s="124"/>
      <c r="L19" s="124"/>
      <c r="M19" s="124"/>
      <c r="N19" s="124"/>
      <c r="AC19" s="19"/>
      <c r="AD19" s="123"/>
      <c r="AE19" s="122"/>
      <c r="AF19" s="123"/>
    </row>
    <row r="20" spans="2:32" ht="24.95" customHeight="1" x14ac:dyDescent="0.2">
      <c r="K20" s="124"/>
      <c r="L20" s="124"/>
      <c r="M20" s="124"/>
      <c r="N20" s="124"/>
      <c r="AC20" s="19"/>
      <c r="AD20" s="123"/>
      <c r="AE20" s="122"/>
      <c r="AF20" s="123"/>
    </row>
    <row r="21" spans="2:32" ht="14.25" x14ac:dyDescent="0.2">
      <c r="B21" s="131"/>
      <c r="K21" s="124"/>
      <c r="L21" s="124"/>
      <c r="M21" s="124"/>
      <c r="N21" s="124"/>
      <c r="AC21" s="19"/>
      <c r="AD21" s="123"/>
      <c r="AE21" s="122"/>
      <c r="AF21" s="123"/>
    </row>
    <row r="22" spans="2:32" ht="14.25" x14ac:dyDescent="0.2">
      <c r="B22" s="131"/>
      <c r="K22" s="124"/>
      <c r="L22" s="124"/>
      <c r="M22" s="124"/>
      <c r="N22" s="124"/>
      <c r="AC22" s="19"/>
      <c r="AD22" s="123"/>
      <c r="AE22" s="122"/>
      <c r="AF22" s="123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23"/>
      <c r="AE23" s="123"/>
      <c r="AF23" s="123"/>
    </row>
    <row r="24" spans="2:32" ht="14.25" x14ac:dyDescent="0.2">
      <c r="B24" s="180" t="s">
        <v>114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V24" s="1"/>
      <c r="W24" s="1"/>
      <c r="X24" s="1"/>
      <c r="Y24" s="1"/>
      <c r="Z24" s="1"/>
      <c r="AA24" s="1"/>
      <c r="AB24" s="1"/>
      <c r="AC24" s="1"/>
      <c r="AD24" s="123"/>
      <c r="AE24" s="123"/>
      <c r="AF24" s="128"/>
    </row>
    <row r="25" spans="2:32" ht="14.25" x14ac:dyDescent="0.2"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V25" s="1"/>
      <c r="W25" s="1"/>
      <c r="X25" s="1"/>
      <c r="Y25" s="1"/>
      <c r="Z25" s="1"/>
      <c r="AA25" s="1"/>
      <c r="AB25" s="1"/>
      <c r="AC25" s="1"/>
      <c r="AD25" s="123"/>
      <c r="AE25" s="123"/>
      <c r="AF25" s="123"/>
    </row>
    <row r="26" spans="2:32" ht="14.25" x14ac:dyDescent="0.2"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V26" s="1"/>
      <c r="W26" s="1"/>
      <c r="X26" s="1"/>
      <c r="Y26" s="1"/>
      <c r="Z26" s="1"/>
      <c r="AA26" s="1"/>
      <c r="AB26" s="1"/>
      <c r="AC26" s="1"/>
      <c r="AD26" s="123"/>
      <c r="AE26" s="123"/>
      <c r="AF26" s="123"/>
    </row>
    <row r="27" spans="2:32" ht="14.25" x14ac:dyDescent="0.2">
      <c r="V27" s="1"/>
      <c r="W27" s="1"/>
      <c r="X27" s="1"/>
      <c r="Y27" s="1"/>
      <c r="Z27" s="1"/>
      <c r="AA27" s="1"/>
      <c r="AB27" s="1"/>
      <c r="AC27" s="1"/>
      <c r="AD27" s="123"/>
      <c r="AE27" s="123"/>
      <c r="AF27" s="123"/>
    </row>
    <row r="28" spans="2:32" ht="24.95" customHeight="1" x14ac:dyDescent="0.2">
      <c r="B28" s="39" t="s">
        <v>140</v>
      </c>
      <c r="V28" s="1"/>
      <c r="W28" s="1"/>
      <c r="X28" s="1"/>
      <c r="Y28" s="1"/>
      <c r="Z28" s="1"/>
      <c r="AA28" s="1"/>
      <c r="AB28" s="1"/>
      <c r="AC28" s="1"/>
      <c r="AD28" s="123"/>
      <c r="AE28" s="123"/>
      <c r="AF28" s="123"/>
    </row>
    <row r="29" spans="2:32" ht="25.5" x14ac:dyDescent="0.2">
      <c r="B29" s="42" t="s">
        <v>88</v>
      </c>
      <c r="C29" s="48">
        <v>2017</v>
      </c>
      <c r="D29" s="48">
        <v>2018</v>
      </c>
      <c r="E29" s="48">
        <v>2019</v>
      </c>
      <c r="F29" s="49">
        <v>2020</v>
      </c>
      <c r="G29" s="49">
        <v>2021</v>
      </c>
      <c r="H29" s="44" t="s">
        <v>71</v>
      </c>
      <c r="I29" s="44" t="s">
        <v>72</v>
      </c>
      <c r="K29" s="124"/>
      <c r="L29" s="132"/>
      <c r="V29" s="1"/>
      <c r="W29" s="1"/>
      <c r="X29" s="1"/>
      <c r="Y29" s="1"/>
      <c r="Z29" s="1"/>
      <c r="AA29" s="1"/>
      <c r="AB29" s="1"/>
      <c r="AC29" s="1"/>
      <c r="AD29" s="123"/>
      <c r="AE29" s="123"/>
      <c r="AF29" s="123"/>
    </row>
    <row r="30" spans="2:32" ht="14.25" x14ac:dyDescent="0.2">
      <c r="B30" s="35" t="s">
        <v>91</v>
      </c>
      <c r="C30" s="3">
        <f>'[2]3. Contratti'!C9</f>
        <v>1663</v>
      </c>
      <c r="D30" s="3">
        <f>'[2]3. Contratti'!D9</f>
        <v>1794</v>
      </c>
      <c r="E30" s="3">
        <f>'[2]3. Contratti'!E9</f>
        <v>2112</v>
      </c>
      <c r="F30" s="3">
        <f>'[2]3. Contratti'!F9</f>
        <v>1434</v>
      </c>
      <c r="G30" s="3">
        <f>'[2]3. Contratti'!G9</f>
        <v>1873</v>
      </c>
      <c r="H30" s="3">
        <f>G30-C30</f>
        <v>210</v>
      </c>
      <c r="I30" s="12">
        <f>(G30-C30)/C30</f>
        <v>0.12627781118460613</v>
      </c>
      <c r="V30" s="1"/>
      <c r="W30" s="1"/>
      <c r="X30" s="1"/>
      <c r="Y30" s="1"/>
      <c r="Z30" s="1"/>
      <c r="AA30" s="1"/>
      <c r="AB30" s="1"/>
      <c r="AC30" s="1"/>
      <c r="AD30" s="123"/>
      <c r="AE30" s="123"/>
      <c r="AF30" s="123"/>
    </row>
    <row r="31" spans="2:32" x14ac:dyDescent="0.2">
      <c r="B31" s="35" t="s">
        <v>92</v>
      </c>
      <c r="C31" s="3">
        <f>'[2]3. Contratti'!C10</f>
        <v>11781</v>
      </c>
      <c r="D31" s="3">
        <f>'[2]3. Contratti'!D10</f>
        <v>8395</v>
      </c>
      <c r="E31" s="3">
        <f>'[2]3. Contratti'!E10</f>
        <v>7856</v>
      </c>
      <c r="F31" s="3">
        <f>'[2]3. Contratti'!F10</f>
        <v>4749</v>
      </c>
      <c r="G31" s="3">
        <f>'[2]3. Contratti'!G10</f>
        <v>6106</v>
      </c>
      <c r="H31" s="3">
        <f>G31-C31</f>
        <v>-5675</v>
      </c>
      <c r="I31" s="12">
        <f>(G31-C31)/C31</f>
        <v>-0.48170783464901112</v>
      </c>
      <c r="V31" s="1"/>
      <c r="W31" s="1"/>
      <c r="X31" s="1"/>
      <c r="Y31" s="1"/>
      <c r="Z31" s="1"/>
      <c r="AA31" s="1"/>
      <c r="AB31" s="1"/>
      <c r="AC31" s="1"/>
    </row>
    <row r="32" spans="2:32" x14ac:dyDescent="0.2">
      <c r="B32" s="164" t="s">
        <v>94</v>
      </c>
      <c r="C32" s="3">
        <f>'[2]3. Contratti'!C11</f>
        <v>653</v>
      </c>
      <c r="D32" s="3">
        <f>'[2]3. Contratti'!D11</f>
        <v>965</v>
      </c>
      <c r="E32" s="3">
        <f>'[2]3. Contratti'!E11</f>
        <v>757</v>
      </c>
      <c r="F32" s="3">
        <f>'[2]3. Contratti'!F11</f>
        <v>539</v>
      </c>
      <c r="G32" s="3">
        <f>'[2]3. Contratti'!G11</f>
        <v>679</v>
      </c>
      <c r="H32" s="3">
        <f>G32-C32</f>
        <v>26</v>
      </c>
      <c r="I32" s="12">
        <f>(G32-C32)/C32</f>
        <v>3.9816232771822356E-2</v>
      </c>
      <c r="V32" s="1"/>
      <c r="W32" s="1"/>
      <c r="X32" s="1"/>
      <c r="Y32" s="1"/>
      <c r="Z32" s="1"/>
      <c r="AA32" s="1"/>
      <c r="AB32" s="1"/>
      <c r="AC32" s="1"/>
    </row>
    <row r="33" spans="2:29" x14ac:dyDescent="0.2">
      <c r="B33" s="164" t="s">
        <v>93</v>
      </c>
      <c r="C33" s="3">
        <f>'[2]3. Contratti'!C12</f>
        <v>638</v>
      </c>
      <c r="D33" s="3">
        <f>'[2]3. Contratti'!D12</f>
        <v>582</v>
      </c>
      <c r="E33" s="3">
        <f>'[2]3. Contratti'!E12</f>
        <v>771</v>
      </c>
      <c r="F33" s="3">
        <f>'[2]3. Contratti'!F12</f>
        <v>565</v>
      </c>
      <c r="G33" s="3">
        <f>'[2]3. Contratti'!G12</f>
        <v>661</v>
      </c>
      <c r="H33" s="3">
        <f t="shared" ref="H33:H36" si="13">G33-C33</f>
        <v>23</v>
      </c>
      <c r="I33" s="12">
        <f t="shared" ref="I33:I36" si="14">(G33-C33)/C33</f>
        <v>3.6050156739811913E-2</v>
      </c>
      <c r="V33" s="1"/>
      <c r="W33" s="1"/>
      <c r="X33" s="1"/>
      <c r="Y33" s="1"/>
      <c r="Z33" s="1"/>
      <c r="AA33" s="1"/>
      <c r="AB33" s="1"/>
      <c r="AC33" s="1"/>
    </row>
    <row r="34" spans="2:29" x14ac:dyDescent="0.2">
      <c r="B34" s="131" t="s">
        <v>95</v>
      </c>
      <c r="C34" s="3">
        <f>'[2]3. Contratti'!C13</f>
        <v>314</v>
      </c>
      <c r="D34" s="3">
        <f>'[2]3. Contratti'!D13</f>
        <v>402</v>
      </c>
      <c r="E34" s="3">
        <f>'[2]3. Contratti'!E13</f>
        <v>423</v>
      </c>
      <c r="F34" s="3">
        <f>'[2]3. Contratti'!F13</f>
        <v>382</v>
      </c>
      <c r="G34" s="3">
        <f>'[2]3. Contratti'!G13</f>
        <v>451</v>
      </c>
      <c r="H34" s="3">
        <f t="shared" si="13"/>
        <v>137</v>
      </c>
      <c r="I34" s="12">
        <f t="shared" si="14"/>
        <v>0.43630573248407645</v>
      </c>
      <c r="V34" s="1"/>
      <c r="W34" s="1"/>
      <c r="X34" s="1"/>
      <c r="Y34" s="1"/>
      <c r="Z34" s="1"/>
      <c r="AA34" s="1"/>
      <c r="AB34" s="1"/>
      <c r="AC34" s="1"/>
    </row>
    <row r="35" spans="2:29" x14ac:dyDescent="0.2">
      <c r="B35" s="35" t="s">
        <v>96</v>
      </c>
      <c r="C35" s="3">
        <f>'[2]3. Contratti'!C14</f>
        <v>34</v>
      </c>
      <c r="D35" s="3">
        <f>'[2]3. Contratti'!D14</f>
        <v>30</v>
      </c>
      <c r="E35" s="3">
        <f>'[2]3. Contratti'!E14</f>
        <v>23</v>
      </c>
      <c r="F35" s="3">
        <f>'[2]3. Contratti'!F14</f>
        <v>60</v>
      </c>
      <c r="G35" s="3">
        <f>'[2]3. Contratti'!G14</f>
        <v>35</v>
      </c>
      <c r="H35" s="3">
        <f t="shared" si="13"/>
        <v>1</v>
      </c>
      <c r="I35" s="12">
        <f t="shared" si="14"/>
        <v>2.9411764705882353E-2</v>
      </c>
      <c r="V35" s="1"/>
      <c r="W35" s="1"/>
      <c r="X35" s="1"/>
      <c r="Y35" s="1"/>
      <c r="Z35" s="1"/>
      <c r="AA35" s="1"/>
      <c r="AB35" s="1"/>
      <c r="AC35" s="1"/>
    </row>
    <row r="36" spans="2:29" x14ac:dyDescent="0.2">
      <c r="B36" s="35" t="s">
        <v>97</v>
      </c>
      <c r="C36" s="3">
        <f>'[2]3. Contratti'!C15</f>
        <v>2</v>
      </c>
      <c r="D36" s="3">
        <f>'[2]3. Contratti'!D15</f>
        <v>4</v>
      </c>
      <c r="E36" s="3">
        <f>'[2]3. Contratti'!E15</f>
        <v>0</v>
      </c>
      <c r="F36" s="3">
        <f>'[2]3. Contratti'!F15</f>
        <v>1</v>
      </c>
      <c r="G36" s="3">
        <f>'[2]3. Contratti'!G15</f>
        <v>6</v>
      </c>
      <c r="H36" s="3">
        <f t="shared" si="13"/>
        <v>4</v>
      </c>
      <c r="I36" s="12">
        <f t="shared" si="14"/>
        <v>2</v>
      </c>
      <c r="V36" s="1"/>
      <c r="W36" s="1"/>
      <c r="X36" s="1"/>
      <c r="Y36" s="1"/>
      <c r="Z36" s="1"/>
      <c r="AA36" s="1"/>
      <c r="AB36" s="1"/>
      <c r="AC36" s="1"/>
    </row>
    <row r="37" spans="2:29" ht="23.25" customHeight="1" x14ac:dyDescent="0.2">
      <c r="B37" s="147" t="s">
        <v>154</v>
      </c>
      <c r="C37" s="133">
        <f>SUM(C30:C36)</f>
        <v>15085</v>
      </c>
      <c r="D37" s="133">
        <f>SUM(D30:D36)</f>
        <v>12172</v>
      </c>
      <c r="E37" s="133">
        <f>SUM(E30:E36)</f>
        <v>11942</v>
      </c>
      <c r="F37" s="133">
        <f>SUM(F30:F36)</f>
        <v>7730</v>
      </c>
      <c r="G37" s="133">
        <f>SUM(G30:G36)</f>
        <v>9811</v>
      </c>
      <c r="H37" s="133">
        <f>G37-C37</f>
        <v>-5274</v>
      </c>
      <c r="I37" s="105">
        <f>(G37-C37)/C37</f>
        <v>-0.34961882664898908</v>
      </c>
      <c r="V37" s="1"/>
      <c r="W37" s="1"/>
      <c r="X37" s="1"/>
      <c r="Y37" s="1"/>
      <c r="Z37" s="1"/>
      <c r="AA37" s="1"/>
      <c r="AB37" s="1"/>
      <c r="AC37" s="1"/>
    </row>
    <row r="38" spans="2:29" x14ac:dyDescent="0.2">
      <c r="B38" s="35" t="s">
        <v>151</v>
      </c>
      <c r="C38" s="93">
        <f>'[2]3. Contratti'!C17</f>
        <v>6702</v>
      </c>
      <c r="D38" s="93">
        <f>'[2]3. Contratti'!D17</f>
        <v>3338</v>
      </c>
      <c r="E38" s="93">
        <f>'[2]3. Contratti'!E17</f>
        <v>2573</v>
      </c>
      <c r="F38" s="93">
        <f>'[2]3. Contratti'!F17</f>
        <v>1235</v>
      </c>
      <c r="G38" s="93">
        <f>'[2]3. Contratti'!G17</f>
        <v>1627</v>
      </c>
      <c r="H38" s="3">
        <f t="shared" ref="H38:H39" si="15">G38-C38</f>
        <v>-5075</v>
      </c>
      <c r="I38" s="12">
        <f t="shared" ref="I38:I39" si="16">(G38-C38)/C38</f>
        <v>-0.75723664577737992</v>
      </c>
      <c r="V38" s="1"/>
      <c r="W38" s="1"/>
      <c r="X38" s="1"/>
      <c r="Y38" s="1"/>
      <c r="Z38" s="1"/>
      <c r="AA38" s="1"/>
      <c r="AB38" s="1"/>
      <c r="AC38" s="1"/>
    </row>
    <row r="39" spans="2:29" x14ac:dyDescent="0.2">
      <c r="B39" s="146" t="s">
        <v>152</v>
      </c>
      <c r="C39" s="143">
        <f>'[2]3. Contratti'!C18</f>
        <v>5</v>
      </c>
      <c r="D39" s="143">
        <f>'[2]3. Contratti'!D18</f>
        <v>29</v>
      </c>
      <c r="E39" s="143">
        <f>'[2]3. Contratti'!E18</f>
        <v>79</v>
      </c>
      <c r="F39" s="143">
        <f>'[2]3. Contratti'!F18</f>
        <v>31</v>
      </c>
      <c r="G39" s="143">
        <f>'[2]3. Contratti'!G18</f>
        <v>21</v>
      </c>
      <c r="H39" s="32">
        <f t="shared" si="15"/>
        <v>16</v>
      </c>
      <c r="I39" s="7">
        <f t="shared" si="16"/>
        <v>3.2</v>
      </c>
      <c r="V39" s="1"/>
      <c r="W39" s="1"/>
      <c r="X39" s="1"/>
      <c r="Y39" s="1"/>
      <c r="Z39" s="1"/>
      <c r="AA39" s="1"/>
      <c r="AB39" s="1"/>
      <c r="AC39" s="1"/>
    </row>
    <row r="40" spans="2:29" s="1" customFormat="1" ht="24.95" customHeight="1" x14ac:dyDescent="0.2">
      <c r="B40" s="130" t="s">
        <v>174</v>
      </c>
      <c r="C40" s="133"/>
      <c r="D40" s="133"/>
      <c r="E40" s="133"/>
      <c r="F40" s="133"/>
      <c r="G40" s="133"/>
      <c r="H40" s="133"/>
      <c r="I40" s="133"/>
      <c r="J40" s="105"/>
      <c r="K40" s="107"/>
      <c r="L40" s="92"/>
    </row>
    <row r="41" spans="2:29" s="1" customFormat="1" x14ac:dyDescent="0.2">
      <c r="B41" s="90"/>
      <c r="C41" s="106"/>
      <c r="D41" s="106"/>
      <c r="E41" s="106"/>
      <c r="F41" s="106"/>
      <c r="G41" s="106"/>
      <c r="H41" s="92"/>
      <c r="I41" s="107"/>
      <c r="J41" s="92"/>
      <c r="K41" s="107"/>
      <c r="L41" s="92"/>
    </row>
    <row r="42" spans="2:29" s="1" customFormat="1" x14ac:dyDescent="0.2">
      <c r="B42" s="90"/>
      <c r="C42" s="90">
        <v>2017</v>
      </c>
      <c r="D42" s="90">
        <v>2018</v>
      </c>
      <c r="E42" s="90">
        <v>2019</v>
      </c>
      <c r="F42" s="90">
        <v>2020</v>
      </c>
      <c r="G42" s="167">
        <v>2021</v>
      </c>
      <c r="H42" s="134"/>
      <c r="I42" s="107"/>
      <c r="J42" s="92"/>
      <c r="K42" s="107"/>
      <c r="L42" s="92"/>
    </row>
    <row r="43" spans="2:29" s="1" customFormat="1" x14ac:dyDescent="0.2">
      <c r="B43" s="90" t="s">
        <v>91</v>
      </c>
      <c r="C43" s="91">
        <f>C30/$C$30*100</f>
        <v>100</v>
      </c>
      <c r="D43" s="91">
        <f>D30/$C$30*100</f>
        <v>107.8773301262778</v>
      </c>
      <c r="E43" s="91">
        <f>E30/$C$30*100</f>
        <v>126.9993986770896</v>
      </c>
      <c r="F43" s="91">
        <f>F30/$C$30*100</f>
        <v>86.229705351773902</v>
      </c>
      <c r="G43" s="91">
        <f>G30/$C$30*100</f>
        <v>112.62778111846062</v>
      </c>
      <c r="H43" s="107"/>
      <c r="I43" s="107"/>
      <c r="J43" s="92"/>
      <c r="K43" s="107"/>
      <c r="L43" s="92"/>
    </row>
    <row r="44" spans="2:29" s="1" customFormat="1" x14ac:dyDescent="0.2">
      <c r="B44" s="90" t="s">
        <v>92</v>
      </c>
      <c r="C44" s="91">
        <f>C31/$C$31*100</f>
        <v>100</v>
      </c>
      <c r="D44" s="91">
        <f>D31/$C$31*100</f>
        <v>71.258806552924199</v>
      </c>
      <c r="E44" s="91">
        <f>E31/$C$31*100</f>
        <v>66.68364315423139</v>
      </c>
      <c r="F44" s="91">
        <f>F31/$C$31*100</f>
        <v>40.310669722434426</v>
      </c>
      <c r="G44" s="91">
        <f>G31/$C$31*100</f>
        <v>51.829216535098887</v>
      </c>
      <c r="H44" s="107"/>
      <c r="I44" s="107"/>
      <c r="J44" s="92"/>
      <c r="K44" s="107"/>
      <c r="L44" s="92"/>
    </row>
    <row r="45" spans="2:29" s="1" customFormat="1" x14ac:dyDescent="0.2">
      <c r="B45" s="90" t="s">
        <v>94</v>
      </c>
      <c r="C45" s="91">
        <f>C32/$C$32*100</f>
        <v>100</v>
      </c>
      <c r="D45" s="91">
        <f>D32/$C$32*100</f>
        <v>147.77947932618682</v>
      </c>
      <c r="E45" s="91">
        <f>E32/$C$32*100</f>
        <v>115.92649310872893</v>
      </c>
      <c r="F45" s="91">
        <f>F32/$C$32*100</f>
        <v>82.542113323124042</v>
      </c>
      <c r="G45" s="91">
        <f>G32/$C$32*100</f>
        <v>103.98162327718224</v>
      </c>
      <c r="H45" s="107"/>
      <c r="I45" s="107"/>
      <c r="J45" s="92"/>
      <c r="K45" s="107"/>
      <c r="L45" s="92"/>
    </row>
    <row r="46" spans="2:29" s="1" customFormat="1" x14ac:dyDescent="0.2">
      <c r="B46" s="90" t="s">
        <v>93</v>
      </c>
      <c r="C46" s="91">
        <f>C33/$C$33*100</f>
        <v>100</v>
      </c>
      <c r="D46" s="91">
        <f>D33/$C$33*100</f>
        <v>91.222570532915356</v>
      </c>
      <c r="E46" s="91">
        <f>E33/$C$33*100</f>
        <v>120.84639498432601</v>
      </c>
      <c r="F46" s="91">
        <f>F33/$C$33*100</f>
        <v>88.557993730407532</v>
      </c>
      <c r="G46" s="91">
        <f>G33/$C$33*100</f>
        <v>103.6050156739812</v>
      </c>
      <c r="H46" s="107"/>
      <c r="I46" s="107"/>
      <c r="J46" s="92"/>
      <c r="K46" s="107"/>
      <c r="L46" s="92"/>
    </row>
    <row r="47" spans="2:29" s="1" customFormat="1" x14ac:dyDescent="0.2">
      <c r="B47" s="174" t="s">
        <v>95</v>
      </c>
      <c r="C47" s="91">
        <f>C34/$C$34*100</f>
        <v>100</v>
      </c>
      <c r="D47" s="91">
        <f>D34/$C$34*100</f>
        <v>128.02547770700636</v>
      </c>
      <c r="E47" s="91">
        <f>E34/$C$34*100</f>
        <v>134.71337579617835</v>
      </c>
      <c r="F47" s="91">
        <f>F34/$C$34*100</f>
        <v>121.656050955414</v>
      </c>
      <c r="G47" s="91">
        <f>G34/$C$34*100</f>
        <v>143.63057324840764</v>
      </c>
      <c r="H47" s="107"/>
      <c r="I47" s="107"/>
      <c r="J47" s="92"/>
      <c r="K47" s="107"/>
      <c r="L47" s="92"/>
    </row>
    <row r="48" spans="2:29" s="1" customFormat="1" x14ac:dyDescent="0.2">
      <c r="B48" s="90" t="s">
        <v>96</v>
      </c>
      <c r="C48" s="91">
        <f>C35/$C$35*100</f>
        <v>100</v>
      </c>
      <c r="D48" s="91">
        <f>D35/$C$35*100</f>
        <v>88.235294117647058</v>
      </c>
      <c r="E48" s="91">
        <f>E35/$C$35*100</f>
        <v>67.64705882352942</v>
      </c>
      <c r="F48" s="91">
        <f>F35/$C$35*100</f>
        <v>176.47058823529412</v>
      </c>
      <c r="G48" s="91">
        <f>G35/$C$35*100</f>
        <v>102.94117647058823</v>
      </c>
      <c r="H48" s="107"/>
      <c r="I48" s="107"/>
      <c r="J48" s="92"/>
      <c r="K48" s="107"/>
      <c r="L48" s="92"/>
    </row>
    <row r="49" spans="2:45" s="1" customFormat="1" x14ac:dyDescent="0.2">
      <c r="B49" s="90"/>
      <c r="C49" s="90"/>
      <c r="D49" s="90"/>
      <c r="E49" s="90"/>
      <c r="F49" s="90"/>
      <c r="G49" s="90"/>
      <c r="H49" s="107"/>
      <c r="I49" s="107"/>
      <c r="J49" s="92"/>
      <c r="K49" s="107"/>
      <c r="L49" s="92"/>
    </row>
    <row r="50" spans="2:45" s="1" customFormat="1" x14ac:dyDescent="0.2">
      <c r="B50" s="90" t="s">
        <v>151</v>
      </c>
      <c r="C50" s="91">
        <f>C38/$C$38*100</f>
        <v>100</v>
      </c>
      <c r="D50" s="91">
        <f t="shared" ref="D50:G50" si="17">D38/$C$38*100</f>
        <v>49.806028051327964</v>
      </c>
      <c r="E50" s="91">
        <f t="shared" si="17"/>
        <v>38.391524917934944</v>
      </c>
      <c r="F50" s="91">
        <f t="shared" si="17"/>
        <v>18.42733512384363</v>
      </c>
      <c r="G50" s="91">
        <f t="shared" si="17"/>
        <v>24.276335422262012</v>
      </c>
      <c r="H50" s="107"/>
      <c r="I50" s="107"/>
      <c r="J50" s="92"/>
      <c r="K50" s="107"/>
      <c r="L50" s="92"/>
    </row>
    <row r="51" spans="2:45" s="1" customFormat="1" x14ac:dyDescent="0.2">
      <c r="B51" s="174" t="s">
        <v>152</v>
      </c>
      <c r="C51" s="91">
        <f>C39/$C$39*100</f>
        <v>100</v>
      </c>
      <c r="D51" s="91">
        <f t="shared" ref="D51:G51" si="18">D39/$C$39*100</f>
        <v>580</v>
      </c>
      <c r="E51" s="91">
        <f t="shared" si="18"/>
        <v>1580</v>
      </c>
      <c r="F51" s="91">
        <f t="shared" si="18"/>
        <v>620</v>
      </c>
      <c r="G51" s="91">
        <f t="shared" si="18"/>
        <v>420</v>
      </c>
      <c r="H51" s="92"/>
      <c r="I51" s="107"/>
      <c r="J51" s="92"/>
      <c r="K51" s="107"/>
      <c r="L51" s="92"/>
    </row>
    <row r="52" spans="2:45" s="1" customFormat="1" x14ac:dyDescent="0.2"/>
    <row r="53" spans="2:45" s="1" customFormat="1" x14ac:dyDescent="0.2"/>
    <row r="54" spans="2:45" s="1" customFormat="1" ht="24.95" customHeight="1" x14ac:dyDescent="0.2">
      <c r="B54" s="101" t="s">
        <v>141</v>
      </c>
      <c r="V54" s="135"/>
      <c r="W54" s="135"/>
      <c r="X54" s="135"/>
      <c r="Y54" s="135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</row>
    <row r="55" spans="2:45" s="1" customFormat="1" ht="25.5" x14ac:dyDescent="0.2">
      <c r="B55" s="2" t="s">
        <v>89</v>
      </c>
      <c r="C55" s="137">
        <v>2017</v>
      </c>
      <c r="D55" s="137">
        <v>2018</v>
      </c>
      <c r="E55" s="137">
        <v>2019</v>
      </c>
      <c r="F55" s="138">
        <v>2020</v>
      </c>
      <c r="G55" s="49">
        <v>2021</v>
      </c>
      <c r="H55" s="139" t="s">
        <v>71</v>
      </c>
      <c r="I55" s="139" t="s">
        <v>72</v>
      </c>
      <c r="K55" s="140"/>
      <c r="L55" s="141"/>
      <c r="V55" s="135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</row>
    <row r="56" spans="2:45" s="1" customFormat="1" x14ac:dyDescent="0.2">
      <c r="B56" s="35" t="s">
        <v>91</v>
      </c>
      <c r="C56" s="107">
        <f>'[2]3. Contratti'!C22</f>
        <v>2022</v>
      </c>
      <c r="D56" s="107">
        <f>'[2]3. Contratti'!D22</f>
        <v>2194</v>
      </c>
      <c r="E56" s="107">
        <f>'[2]3. Contratti'!E22</f>
        <v>2302</v>
      </c>
      <c r="F56" s="107">
        <f>'[2]3. Contratti'!F22</f>
        <v>1748</v>
      </c>
      <c r="G56" s="107">
        <f>'[2]3. Contratti'!G22</f>
        <v>2300</v>
      </c>
      <c r="H56" s="107">
        <f>G56-C56</f>
        <v>278</v>
      </c>
      <c r="I56" s="92">
        <f>(G56-C56)/C56</f>
        <v>0.13748763600395647</v>
      </c>
      <c r="J56" s="107"/>
      <c r="K56" s="142"/>
    </row>
    <row r="57" spans="2:45" s="1" customFormat="1" x14ac:dyDescent="0.2">
      <c r="B57" s="35" t="s">
        <v>92</v>
      </c>
      <c r="C57" s="107">
        <f>'[2]3. Contratti'!C23</f>
        <v>11487</v>
      </c>
      <c r="D57" s="107">
        <f>'[2]3. Contratti'!D23</f>
        <v>8826</v>
      </c>
      <c r="E57" s="107">
        <f>'[2]3. Contratti'!E23</f>
        <v>8578</v>
      </c>
      <c r="F57" s="107">
        <f>'[2]3. Contratti'!F23</f>
        <v>5951</v>
      </c>
      <c r="G57" s="107">
        <f>'[2]3. Contratti'!G23</f>
        <v>6802</v>
      </c>
      <c r="H57" s="107">
        <f>G57-C57</f>
        <v>-4685</v>
      </c>
      <c r="I57" s="92">
        <f>(G57-C57)/C57</f>
        <v>-0.40785235483590143</v>
      </c>
      <c r="J57" s="107"/>
      <c r="K57" s="142"/>
    </row>
    <row r="58" spans="2:45" s="1" customFormat="1" x14ac:dyDescent="0.2">
      <c r="B58" s="164" t="s">
        <v>94</v>
      </c>
      <c r="C58" s="107">
        <f>'[2]3. Contratti'!C24</f>
        <v>173</v>
      </c>
      <c r="D58" s="107">
        <f>'[2]3. Contratti'!D24</f>
        <v>203</v>
      </c>
      <c r="E58" s="107">
        <f>'[2]3. Contratti'!E24</f>
        <v>185</v>
      </c>
      <c r="F58" s="107">
        <f>'[2]3. Contratti'!F24</f>
        <v>106</v>
      </c>
      <c r="G58" s="107">
        <f>'[2]3. Contratti'!G24</f>
        <v>149</v>
      </c>
      <c r="H58" s="107">
        <f>G58-C58</f>
        <v>-24</v>
      </c>
      <c r="I58" s="92">
        <f>(G58-C58)/C58</f>
        <v>-0.13872832369942195</v>
      </c>
      <c r="J58" s="107"/>
      <c r="K58" s="142"/>
    </row>
    <row r="59" spans="2:45" s="1" customFormat="1" x14ac:dyDescent="0.2">
      <c r="B59" s="164" t="s">
        <v>93</v>
      </c>
      <c r="C59" s="107">
        <f>'[2]3. Contratti'!C25</f>
        <v>487</v>
      </c>
      <c r="D59" s="107">
        <f>'[2]3. Contratti'!D25</f>
        <v>561</v>
      </c>
      <c r="E59" s="107">
        <f>'[2]3. Contratti'!E25</f>
        <v>658</v>
      </c>
      <c r="F59" s="107">
        <f>'[2]3. Contratti'!F25</f>
        <v>480</v>
      </c>
      <c r="G59" s="107">
        <f>'[2]3. Contratti'!G25</f>
        <v>616</v>
      </c>
      <c r="H59" s="3">
        <f t="shared" ref="H59" si="19">G59-C59</f>
        <v>129</v>
      </c>
      <c r="I59" s="92">
        <f t="shared" ref="I59:I62" si="20">(G59-C59)/C59</f>
        <v>0.26488706365503079</v>
      </c>
      <c r="J59" s="107"/>
      <c r="K59" s="142"/>
    </row>
    <row r="60" spans="2:45" s="1" customFormat="1" x14ac:dyDescent="0.2">
      <c r="B60" s="131" t="s">
        <v>95</v>
      </c>
      <c r="C60" s="107">
        <f>'[2]3. Contratti'!C26</f>
        <v>163</v>
      </c>
      <c r="D60" s="107">
        <f>'[2]3. Contratti'!D26</f>
        <v>218</v>
      </c>
      <c r="E60" s="107">
        <f>'[2]3. Contratti'!E26</f>
        <v>253</v>
      </c>
      <c r="F60" s="107">
        <f>'[2]3. Contratti'!F26</f>
        <v>157</v>
      </c>
      <c r="G60" s="107">
        <f>'[2]3. Contratti'!G26</f>
        <v>169</v>
      </c>
      <c r="H60" s="107">
        <v>-1575</v>
      </c>
      <c r="I60" s="92">
        <f t="shared" si="20"/>
        <v>3.6809815950920248E-2</v>
      </c>
      <c r="J60" s="107"/>
      <c r="K60" s="142"/>
    </row>
    <row r="61" spans="2:45" s="1" customFormat="1" x14ac:dyDescent="0.2">
      <c r="B61" s="35" t="s">
        <v>96</v>
      </c>
      <c r="C61" s="107">
        <f>'[2]3. Contratti'!C27</f>
        <v>20</v>
      </c>
      <c r="D61" s="107">
        <f>'[2]3. Contratti'!D27</f>
        <v>25</v>
      </c>
      <c r="E61" s="107">
        <f>'[2]3. Contratti'!E27</f>
        <v>29</v>
      </c>
      <c r="F61" s="107">
        <f>'[2]3. Contratti'!F27</f>
        <v>27</v>
      </c>
      <c r="G61" s="107">
        <f>'[2]3. Contratti'!G27</f>
        <v>25</v>
      </c>
      <c r="H61" s="107">
        <v>-259</v>
      </c>
      <c r="I61" s="92">
        <f t="shared" si="20"/>
        <v>0.25</v>
      </c>
      <c r="J61" s="107"/>
      <c r="K61" s="142"/>
    </row>
    <row r="62" spans="2:45" s="1" customFormat="1" x14ac:dyDescent="0.2">
      <c r="B62" s="35" t="s">
        <v>97</v>
      </c>
      <c r="C62" s="107">
        <f>'[2]3. Contratti'!C28</f>
        <v>10</v>
      </c>
      <c r="D62" s="107">
        <f>'[2]3. Contratti'!D28</f>
        <v>13</v>
      </c>
      <c r="E62" s="107">
        <f>'[2]3. Contratti'!E28</f>
        <v>10</v>
      </c>
      <c r="F62" s="107">
        <f>'[2]3. Contratti'!F28</f>
        <v>4</v>
      </c>
      <c r="G62" s="107">
        <f>'[2]3. Contratti'!G28</f>
        <v>8</v>
      </c>
      <c r="H62" s="107">
        <v>892</v>
      </c>
      <c r="I62" s="92">
        <f t="shared" si="20"/>
        <v>-0.2</v>
      </c>
      <c r="J62" s="107"/>
      <c r="K62" s="142"/>
    </row>
    <row r="63" spans="2:45" s="1" customFormat="1" ht="24.75" customHeight="1" x14ac:dyDescent="0.2">
      <c r="B63" s="147" t="s">
        <v>154</v>
      </c>
      <c r="C63" s="133">
        <f>SUM(C56:C62)</f>
        <v>14362</v>
      </c>
      <c r="D63" s="133">
        <f>SUM(D56:D62)</f>
        <v>12040</v>
      </c>
      <c r="E63" s="133">
        <f>SUM(E56:E62)</f>
        <v>12015</v>
      </c>
      <c r="F63" s="133">
        <f>SUM(F56:F62)</f>
        <v>8473</v>
      </c>
      <c r="G63" s="133">
        <f>SUM(G56:G62)</f>
        <v>10069</v>
      </c>
      <c r="H63" s="133">
        <f>G63-C63</f>
        <v>-4293</v>
      </c>
      <c r="I63" s="105">
        <f>(G63-C63)/C63</f>
        <v>-0.298913800306364</v>
      </c>
      <c r="J63" s="107"/>
      <c r="K63" s="142"/>
      <c r="V63" s="135"/>
      <c r="W63" s="135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2:45" s="1" customFormat="1" ht="14.25" x14ac:dyDescent="0.2">
      <c r="B64" s="35" t="s">
        <v>151</v>
      </c>
      <c r="C64" s="93">
        <f>'[2]3. Contratti'!C30</f>
        <v>6641</v>
      </c>
      <c r="D64" s="93">
        <f>'[2]3. Contratti'!D30</f>
        <v>3362</v>
      </c>
      <c r="E64" s="93">
        <f>'[2]3. Contratti'!E30</f>
        <v>2582</v>
      </c>
      <c r="F64" s="93">
        <f>'[2]3. Contratti'!F30</f>
        <v>1188</v>
      </c>
      <c r="G64" s="93">
        <f>'[2]3. Contratti'!G30</f>
        <v>1623</v>
      </c>
      <c r="H64" s="3">
        <f t="shared" ref="H64:H65" si="21">G64-C64</f>
        <v>-5018</v>
      </c>
      <c r="I64" s="12">
        <f t="shared" ref="I64:I65" si="22">(G64-C64)/C64</f>
        <v>-0.75560909501581086</v>
      </c>
      <c r="J64" s="107"/>
      <c r="K64" s="142"/>
      <c r="V64" s="135"/>
      <c r="W64" s="135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2:45" s="1" customFormat="1" ht="14.25" x14ac:dyDescent="0.2">
      <c r="B65" s="146" t="s">
        <v>152</v>
      </c>
      <c r="C65" s="143">
        <f>'[2]3. Contratti'!C31</f>
        <v>13</v>
      </c>
      <c r="D65" s="143">
        <f>'[2]3. Contratti'!D31</f>
        <v>15</v>
      </c>
      <c r="E65" s="143">
        <f>'[2]3. Contratti'!E31</f>
        <v>25</v>
      </c>
      <c r="F65" s="143">
        <f>'[2]3. Contratti'!F31</f>
        <v>30</v>
      </c>
      <c r="G65" s="143">
        <f>'[2]3. Contratti'!G31</f>
        <v>33</v>
      </c>
      <c r="H65" s="32">
        <f t="shared" si="21"/>
        <v>20</v>
      </c>
      <c r="I65" s="7">
        <f t="shared" si="22"/>
        <v>1.5384615384615385</v>
      </c>
      <c r="J65" s="107"/>
      <c r="K65" s="142"/>
      <c r="V65" s="135"/>
      <c r="W65" s="135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2:45" s="1" customFormat="1" ht="24.95" customHeight="1" x14ac:dyDescent="0.2">
      <c r="B66" s="130" t="s">
        <v>174</v>
      </c>
      <c r="C66" s="133"/>
      <c r="D66" s="133"/>
      <c r="E66" s="133"/>
      <c r="F66" s="133"/>
      <c r="G66" s="133"/>
      <c r="H66" s="133"/>
      <c r="I66" s="133"/>
      <c r="J66" s="105"/>
      <c r="K66" s="107"/>
      <c r="L66" s="92"/>
      <c r="V66" s="135"/>
      <c r="W66" s="135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2:45" s="1" customFormat="1" ht="14.25" x14ac:dyDescent="0.2">
      <c r="B67" s="90"/>
      <c r="C67" s="91"/>
      <c r="D67" s="91"/>
      <c r="E67" s="91"/>
      <c r="F67" s="91"/>
      <c r="G67" s="91"/>
      <c r="H67" s="91"/>
      <c r="I67" s="107"/>
      <c r="J67" s="92"/>
      <c r="K67" s="107"/>
      <c r="L67" s="92"/>
      <c r="V67" s="135"/>
      <c r="W67" s="135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2:45" s="1" customFormat="1" ht="14.25" x14ac:dyDescent="0.2">
      <c r="B68" s="90"/>
      <c r="C68" s="90">
        <v>2017</v>
      </c>
      <c r="D68" s="90">
        <v>2018</v>
      </c>
      <c r="E68" s="90">
        <v>2019</v>
      </c>
      <c r="F68" s="90">
        <v>2020</v>
      </c>
      <c r="G68" s="167">
        <v>2021</v>
      </c>
      <c r="H68" s="167"/>
      <c r="I68" s="107"/>
      <c r="J68" s="92"/>
      <c r="K68" s="107"/>
      <c r="L68" s="92"/>
      <c r="V68" s="135"/>
      <c r="W68" s="135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2:45" s="1" customFormat="1" ht="14.25" x14ac:dyDescent="0.2">
      <c r="B69" s="90" t="s">
        <v>91</v>
      </c>
      <c r="C69" s="91">
        <f>C56/$C$56*100</f>
        <v>100</v>
      </c>
      <c r="D69" s="91">
        <f>D56/$C$56*100</f>
        <v>108.50642927794263</v>
      </c>
      <c r="E69" s="91">
        <f>E56/$C$56*100</f>
        <v>113.84767556874382</v>
      </c>
      <c r="F69" s="91">
        <f>F56/$C$56*100</f>
        <v>86.44906033630069</v>
      </c>
      <c r="G69" s="91">
        <f>G56/$C$56*100</f>
        <v>113.74876360039565</v>
      </c>
      <c r="H69" s="91"/>
      <c r="I69" s="107"/>
      <c r="J69" s="92"/>
      <c r="K69" s="107"/>
      <c r="L69" s="92"/>
      <c r="V69" s="135"/>
      <c r="W69" s="135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2:45" s="1" customFormat="1" ht="14.25" x14ac:dyDescent="0.2">
      <c r="B70" s="90" t="s">
        <v>92</v>
      </c>
      <c r="C70" s="91">
        <f>C57/$C$57*100</f>
        <v>100</v>
      </c>
      <c r="D70" s="91">
        <f>D57/$C$57*100</f>
        <v>76.834682684774094</v>
      </c>
      <c r="E70" s="91">
        <f>E57/$C$57*100</f>
        <v>74.675720379559507</v>
      </c>
      <c r="F70" s="91">
        <f>F57/$C$57*100</f>
        <v>51.806389831983978</v>
      </c>
      <c r="G70" s="91">
        <f>G57/$C$57*100</f>
        <v>59.214764516409858</v>
      </c>
      <c r="H70" s="91"/>
      <c r="I70" s="107"/>
      <c r="J70" s="92"/>
      <c r="K70" s="107"/>
      <c r="L70" s="92"/>
      <c r="V70" s="135"/>
      <c r="W70" s="1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</row>
    <row r="71" spans="2:45" s="1" customFormat="1" ht="14.25" x14ac:dyDescent="0.2">
      <c r="B71" s="90" t="s">
        <v>94</v>
      </c>
      <c r="C71" s="91">
        <f>C58/$C$58*100</f>
        <v>100</v>
      </c>
      <c r="D71" s="91">
        <f>D58/$C$58*100</f>
        <v>117.34104046242774</v>
      </c>
      <c r="E71" s="91">
        <f>E58/$C$58*100</f>
        <v>106.93641618497109</v>
      </c>
      <c r="F71" s="91">
        <f>F58/$C$58*100</f>
        <v>61.271676300578036</v>
      </c>
      <c r="G71" s="91">
        <f>G58/$C$58*100</f>
        <v>86.127167630057798</v>
      </c>
      <c r="H71" s="91"/>
      <c r="I71" s="107"/>
      <c r="J71" s="92"/>
      <c r="K71" s="107"/>
      <c r="L71" s="92"/>
      <c r="V71" s="135"/>
      <c r="W71" s="135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</row>
    <row r="72" spans="2:45" s="1" customFormat="1" ht="14.25" x14ac:dyDescent="0.2">
      <c r="B72" s="90" t="s">
        <v>93</v>
      </c>
      <c r="C72" s="91">
        <f>C59/$C$59*100</f>
        <v>100</v>
      </c>
      <c r="D72" s="91">
        <f>D59/$C$59*100</f>
        <v>115.19507186858316</v>
      </c>
      <c r="E72" s="91">
        <f>E59/$C$59*100</f>
        <v>135.1129363449692</v>
      </c>
      <c r="F72" s="91">
        <f>F59/$C$59*100</f>
        <v>98.562628336755637</v>
      </c>
      <c r="G72" s="91">
        <f>G59/$C$59*100</f>
        <v>126.48870636550309</v>
      </c>
      <c r="H72" s="91"/>
      <c r="I72" s="107"/>
      <c r="J72" s="92"/>
      <c r="K72" s="107"/>
      <c r="L72" s="92"/>
      <c r="V72" s="135"/>
      <c r="W72" s="135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</row>
    <row r="73" spans="2:45" s="1" customFormat="1" ht="14.25" x14ac:dyDescent="0.2">
      <c r="B73" s="174" t="s">
        <v>95</v>
      </c>
      <c r="C73" s="91">
        <f>C60/$C$60*100</f>
        <v>100</v>
      </c>
      <c r="D73" s="91">
        <f>D60/$C$60*100</f>
        <v>133.74233128834356</v>
      </c>
      <c r="E73" s="91">
        <f>E60/$C$60*100</f>
        <v>155.21472392638037</v>
      </c>
      <c r="F73" s="91">
        <f>F60/$C$60*100</f>
        <v>96.319018404907979</v>
      </c>
      <c r="G73" s="91">
        <f>G60/$C$60*100</f>
        <v>103.68098159509202</v>
      </c>
      <c r="H73" s="91"/>
      <c r="I73" s="107"/>
      <c r="J73" s="92"/>
      <c r="K73" s="107"/>
      <c r="L73" s="92"/>
      <c r="V73" s="135"/>
      <c r="W73" s="135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</row>
    <row r="74" spans="2:45" s="1" customFormat="1" ht="14.25" x14ac:dyDescent="0.2">
      <c r="B74" s="90" t="s">
        <v>96</v>
      </c>
      <c r="C74" s="91">
        <f>C61/$C$61*100</f>
        <v>100</v>
      </c>
      <c r="D74" s="91">
        <f>D61/$C$61*100</f>
        <v>125</v>
      </c>
      <c r="E74" s="91">
        <f>E61/$C$61*100</f>
        <v>145</v>
      </c>
      <c r="F74" s="91">
        <f>F61/$C$61*100</f>
        <v>135</v>
      </c>
      <c r="G74" s="91">
        <f>G61/$C$61*100</f>
        <v>125</v>
      </c>
      <c r="H74" s="91"/>
      <c r="I74" s="107"/>
      <c r="J74" s="92"/>
      <c r="K74" s="107"/>
      <c r="L74" s="92"/>
      <c r="V74" s="135"/>
      <c r="W74" s="135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</row>
    <row r="75" spans="2:45" s="1" customFormat="1" ht="14.25" x14ac:dyDescent="0.2">
      <c r="B75" s="90"/>
      <c r="C75" s="90"/>
      <c r="D75" s="90"/>
      <c r="E75" s="90"/>
      <c r="F75" s="90"/>
      <c r="G75" s="90"/>
      <c r="H75" s="91"/>
      <c r="I75" s="107"/>
      <c r="J75" s="92"/>
      <c r="K75" s="107"/>
      <c r="L75" s="92"/>
      <c r="V75" s="135"/>
      <c r="W75" s="135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</row>
    <row r="76" spans="2:45" s="1" customFormat="1" x14ac:dyDescent="0.2">
      <c r="B76" s="90" t="s">
        <v>151</v>
      </c>
      <c r="C76" s="91">
        <f>C64/$C$64*100</f>
        <v>100</v>
      </c>
      <c r="D76" s="91">
        <f t="shared" ref="D76:G76" si="23">D64/$C$64*100</f>
        <v>50.624905887667516</v>
      </c>
      <c r="E76" s="91">
        <f t="shared" si="23"/>
        <v>38.879686794157507</v>
      </c>
      <c r="F76" s="91">
        <f t="shared" si="23"/>
        <v>17.888872157807558</v>
      </c>
      <c r="G76" s="91">
        <f t="shared" si="23"/>
        <v>24.439090498418913</v>
      </c>
      <c r="H76" s="90"/>
    </row>
    <row r="77" spans="2:45" s="1" customFormat="1" x14ac:dyDescent="0.2">
      <c r="B77" s="174" t="s">
        <v>152</v>
      </c>
      <c r="C77" s="91">
        <f>C65/$C$65*100</f>
        <v>100</v>
      </c>
      <c r="D77" s="91">
        <f t="shared" ref="D77:G77" si="24">D65/$C$65*100</f>
        <v>115.38461538461537</v>
      </c>
      <c r="E77" s="91">
        <f t="shared" si="24"/>
        <v>192.30769230769232</v>
      </c>
      <c r="F77" s="91">
        <f t="shared" si="24"/>
        <v>230.76923076923075</v>
      </c>
      <c r="G77" s="91">
        <f t="shared" si="24"/>
        <v>253.84615384615384</v>
      </c>
      <c r="H77" s="90"/>
    </row>
    <row r="78" spans="2:45" s="1" customFormat="1" x14ac:dyDescent="0.2"/>
    <row r="79" spans="2:45" s="1" customFormat="1" x14ac:dyDescent="0.2"/>
    <row r="80" spans="2:45" s="1" customFormat="1" ht="24.95" customHeight="1" x14ac:dyDescent="0.2">
      <c r="B80" s="101" t="s">
        <v>142</v>
      </c>
      <c r="I80" s="105"/>
      <c r="V80" s="135"/>
      <c r="W80" s="135"/>
      <c r="X80" s="135"/>
      <c r="Y80" s="135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2:45" s="1" customFormat="1" ht="25.5" x14ac:dyDescent="0.2">
      <c r="B81" s="2" t="s">
        <v>90</v>
      </c>
      <c r="C81" s="137">
        <v>2017</v>
      </c>
      <c r="D81" s="137">
        <v>2018</v>
      </c>
      <c r="E81" s="137">
        <v>2019</v>
      </c>
      <c r="F81" s="138">
        <v>2020</v>
      </c>
      <c r="G81" s="49">
        <v>2021</v>
      </c>
      <c r="H81" s="139" t="s">
        <v>175</v>
      </c>
      <c r="I81" s="105"/>
      <c r="K81" s="140"/>
      <c r="L81" s="141"/>
      <c r="V81" s="135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</row>
    <row r="82" spans="2:45" s="1" customFormat="1" x14ac:dyDescent="0.2">
      <c r="B82" s="35" t="s">
        <v>91</v>
      </c>
      <c r="C82" s="107">
        <f t="shared" ref="C82:G91" si="25">C30-C56</f>
        <v>-359</v>
      </c>
      <c r="D82" s="107">
        <f t="shared" si="25"/>
        <v>-400</v>
      </c>
      <c r="E82" s="107">
        <f t="shared" si="25"/>
        <v>-190</v>
      </c>
      <c r="F82" s="107">
        <f t="shared" si="25"/>
        <v>-314</v>
      </c>
      <c r="G82" s="107">
        <f t="shared" si="25"/>
        <v>-427</v>
      </c>
      <c r="H82" s="107">
        <f t="shared" ref="H82:H91" si="26">G82-C82</f>
        <v>-68</v>
      </c>
      <c r="I82" s="105"/>
      <c r="J82" s="107"/>
      <c r="K82" s="142"/>
    </row>
    <row r="83" spans="2:45" s="1" customFormat="1" x14ac:dyDescent="0.2">
      <c r="B83" s="35" t="s">
        <v>92</v>
      </c>
      <c r="C83" s="107">
        <f t="shared" si="25"/>
        <v>294</v>
      </c>
      <c r="D83" s="107">
        <f t="shared" si="25"/>
        <v>-431</v>
      </c>
      <c r="E83" s="107">
        <f t="shared" si="25"/>
        <v>-722</v>
      </c>
      <c r="F83" s="107">
        <f t="shared" si="25"/>
        <v>-1202</v>
      </c>
      <c r="G83" s="107">
        <f t="shared" si="25"/>
        <v>-696</v>
      </c>
      <c r="H83" s="107">
        <f t="shared" si="26"/>
        <v>-990</v>
      </c>
      <c r="I83" s="105"/>
      <c r="J83" s="107"/>
      <c r="K83" s="142"/>
    </row>
    <row r="84" spans="2:45" s="1" customFormat="1" x14ac:dyDescent="0.2">
      <c r="B84" s="164" t="s">
        <v>94</v>
      </c>
      <c r="C84" s="107">
        <f t="shared" si="25"/>
        <v>480</v>
      </c>
      <c r="D84" s="107">
        <f t="shared" si="25"/>
        <v>762</v>
      </c>
      <c r="E84" s="107">
        <f t="shared" si="25"/>
        <v>572</v>
      </c>
      <c r="F84" s="107">
        <f t="shared" si="25"/>
        <v>433</v>
      </c>
      <c r="G84" s="107">
        <f t="shared" si="25"/>
        <v>530</v>
      </c>
      <c r="H84" s="107">
        <f>H32-H58</f>
        <v>50</v>
      </c>
      <c r="I84" s="105"/>
      <c r="J84" s="107"/>
      <c r="K84" s="142"/>
    </row>
    <row r="85" spans="2:45" s="1" customFormat="1" x14ac:dyDescent="0.2">
      <c r="B85" s="164" t="s">
        <v>93</v>
      </c>
      <c r="C85" s="107">
        <f t="shared" si="25"/>
        <v>151</v>
      </c>
      <c r="D85" s="107">
        <f t="shared" si="25"/>
        <v>21</v>
      </c>
      <c r="E85" s="107">
        <f t="shared" si="25"/>
        <v>113</v>
      </c>
      <c r="F85" s="107">
        <f t="shared" si="25"/>
        <v>85</v>
      </c>
      <c r="G85" s="107">
        <f t="shared" si="25"/>
        <v>45</v>
      </c>
      <c r="H85" s="107">
        <f>H33-H59</f>
        <v>-106</v>
      </c>
      <c r="I85" s="105"/>
      <c r="J85" s="107"/>
      <c r="K85" s="142"/>
    </row>
    <row r="86" spans="2:45" s="1" customFormat="1" x14ac:dyDescent="0.2">
      <c r="B86" s="131" t="s">
        <v>95</v>
      </c>
      <c r="C86" s="107">
        <f t="shared" si="25"/>
        <v>151</v>
      </c>
      <c r="D86" s="107">
        <f t="shared" si="25"/>
        <v>184</v>
      </c>
      <c r="E86" s="107">
        <f t="shared" si="25"/>
        <v>170</v>
      </c>
      <c r="F86" s="107">
        <f t="shared" si="25"/>
        <v>225</v>
      </c>
      <c r="G86" s="107">
        <f t="shared" si="25"/>
        <v>282</v>
      </c>
      <c r="H86" s="107">
        <f>H34-H60</f>
        <v>1712</v>
      </c>
      <c r="I86" s="105"/>
      <c r="J86" s="107"/>
      <c r="K86" s="142"/>
    </row>
    <row r="87" spans="2:45" s="1" customFormat="1" x14ac:dyDescent="0.2">
      <c r="B87" s="35" t="s">
        <v>96</v>
      </c>
      <c r="C87" s="107">
        <f t="shared" si="25"/>
        <v>14</v>
      </c>
      <c r="D87" s="107">
        <f t="shared" si="25"/>
        <v>5</v>
      </c>
      <c r="E87" s="107">
        <f t="shared" si="25"/>
        <v>-6</v>
      </c>
      <c r="F87" s="107">
        <f t="shared" si="25"/>
        <v>33</v>
      </c>
      <c r="G87" s="107">
        <f t="shared" si="25"/>
        <v>10</v>
      </c>
      <c r="H87" s="107">
        <f>H35-H61</f>
        <v>260</v>
      </c>
      <c r="I87" s="105"/>
      <c r="J87" s="107"/>
      <c r="K87" s="142"/>
    </row>
    <row r="88" spans="2:45" s="1" customFormat="1" x14ac:dyDescent="0.2">
      <c r="B88" s="35" t="s">
        <v>97</v>
      </c>
      <c r="C88" s="107">
        <f t="shared" si="25"/>
        <v>-8</v>
      </c>
      <c r="D88" s="107">
        <f t="shared" si="25"/>
        <v>-9</v>
      </c>
      <c r="E88" s="107">
        <f t="shared" si="25"/>
        <v>-10</v>
      </c>
      <c r="F88" s="107">
        <f t="shared" si="25"/>
        <v>-3</v>
      </c>
      <c r="G88" s="107">
        <f t="shared" si="25"/>
        <v>-2</v>
      </c>
      <c r="H88" s="107">
        <f>H36-H62</f>
        <v>-888</v>
      </c>
      <c r="I88" s="105"/>
      <c r="J88" s="107"/>
      <c r="K88" s="142"/>
    </row>
    <row r="89" spans="2:45" s="1" customFormat="1" ht="27.75" customHeight="1" x14ac:dyDescent="0.2">
      <c r="B89" s="147" t="s">
        <v>154</v>
      </c>
      <c r="C89" s="133">
        <f t="shared" si="25"/>
        <v>723</v>
      </c>
      <c r="D89" s="133">
        <f t="shared" si="25"/>
        <v>132</v>
      </c>
      <c r="E89" s="133">
        <f t="shared" si="25"/>
        <v>-73</v>
      </c>
      <c r="F89" s="133">
        <f t="shared" si="25"/>
        <v>-743</v>
      </c>
      <c r="G89" s="133">
        <f t="shared" si="25"/>
        <v>-258</v>
      </c>
      <c r="H89" s="133">
        <f t="shared" si="26"/>
        <v>-981</v>
      </c>
      <c r="I89" s="105"/>
      <c r="J89" s="107"/>
      <c r="K89" s="142"/>
      <c r="V89" s="135"/>
      <c r="W89" s="135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</row>
    <row r="90" spans="2:45" s="1" customFormat="1" ht="14.25" x14ac:dyDescent="0.2">
      <c r="B90" s="35" t="s">
        <v>151</v>
      </c>
      <c r="C90" s="107">
        <f>C38-C64</f>
        <v>61</v>
      </c>
      <c r="D90" s="107">
        <f t="shared" si="25"/>
        <v>-24</v>
      </c>
      <c r="E90" s="107">
        <f t="shared" si="25"/>
        <v>-9</v>
      </c>
      <c r="F90" s="107">
        <f t="shared" si="25"/>
        <v>47</v>
      </c>
      <c r="G90" s="107">
        <f t="shared" si="25"/>
        <v>4</v>
      </c>
      <c r="H90" s="3">
        <f t="shared" si="26"/>
        <v>-57</v>
      </c>
      <c r="I90" s="105"/>
      <c r="J90" s="107"/>
      <c r="K90" s="142"/>
      <c r="V90" s="135"/>
      <c r="W90" s="135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</row>
    <row r="91" spans="2:45" s="1" customFormat="1" ht="14.25" x14ac:dyDescent="0.2">
      <c r="B91" s="146" t="s">
        <v>152</v>
      </c>
      <c r="C91" s="143">
        <f>C39-C65</f>
        <v>-8</v>
      </c>
      <c r="D91" s="143">
        <f t="shared" si="25"/>
        <v>14</v>
      </c>
      <c r="E91" s="143">
        <f t="shared" si="25"/>
        <v>54</v>
      </c>
      <c r="F91" s="143">
        <f t="shared" si="25"/>
        <v>1</v>
      </c>
      <c r="G91" s="143">
        <f t="shared" si="25"/>
        <v>-12</v>
      </c>
      <c r="H91" s="32">
        <f t="shared" si="26"/>
        <v>-4</v>
      </c>
      <c r="I91" s="105"/>
      <c r="J91" s="107"/>
      <c r="K91" s="142"/>
      <c r="V91" s="135"/>
      <c r="W91" s="135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2:45" s="1" customFormat="1" ht="24.95" customHeight="1" x14ac:dyDescent="0.2">
      <c r="B92" s="130" t="s">
        <v>174</v>
      </c>
      <c r="C92" s="133"/>
      <c r="D92" s="133"/>
      <c r="E92" s="133"/>
      <c r="F92" s="133"/>
      <c r="G92" s="133"/>
      <c r="H92" s="133"/>
      <c r="I92" s="105"/>
      <c r="J92" s="105"/>
      <c r="K92" s="107"/>
      <c r="L92" s="92"/>
      <c r="V92" s="135"/>
      <c r="W92" s="135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2:45" s="1" customFormat="1" ht="14.25" x14ac:dyDescent="0.2">
      <c r="C93" s="107"/>
      <c r="D93" s="107"/>
      <c r="E93" s="107"/>
      <c r="F93" s="107"/>
      <c r="G93" s="107"/>
      <c r="H93" s="107"/>
      <c r="I93" s="107"/>
      <c r="J93" s="92"/>
      <c r="K93" s="107"/>
      <c r="L93" s="92"/>
      <c r="V93" s="135"/>
      <c r="W93" s="135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2:45" s="1" customFormat="1" ht="14.25" x14ac:dyDescent="0.2">
      <c r="B94" s="90"/>
      <c r="C94" s="90"/>
      <c r="D94" s="90"/>
      <c r="E94" s="90"/>
      <c r="F94" s="90"/>
      <c r="G94" s="167"/>
      <c r="H94" s="167"/>
      <c r="I94" s="91"/>
      <c r="J94" s="92"/>
      <c r="K94" s="107"/>
      <c r="L94" s="92"/>
      <c r="V94" s="135"/>
      <c r="W94" s="135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2:45" s="1" customFormat="1" ht="14.25" x14ac:dyDescent="0.2">
      <c r="B95" s="90"/>
      <c r="C95" s="90">
        <v>2017</v>
      </c>
      <c r="D95" s="90">
        <v>2018</v>
      </c>
      <c r="E95" s="90">
        <v>2019</v>
      </c>
      <c r="F95" s="90">
        <v>2020</v>
      </c>
      <c r="G95" s="167">
        <v>2021</v>
      </c>
      <c r="H95" s="91"/>
      <c r="I95" s="91"/>
      <c r="J95" s="92"/>
      <c r="K95" s="107"/>
      <c r="L95" s="92"/>
      <c r="V95" s="135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2:45" s="1" customFormat="1" ht="14.25" x14ac:dyDescent="0.2">
      <c r="B96" s="90" t="s">
        <v>91</v>
      </c>
      <c r="C96" s="91">
        <f>C82/$C$82*100</f>
        <v>100</v>
      </c>
      <c r="D96" s="91">
        <f>D82/$C$82*100</f>
        <v>111.42061281337048</v>
      </c>
      <c r="E96" s="91">
        <f>E82/$C$82*100</f>
        <v>52.924791086350979</v>
      </c>
      <c r="F96" s="91">
        <f>F82/$C$82*100</f>
        <v>87.465181058495816</v>
      </c>
      <c r="G96" s="91">
        <f>G82/$C$82*100</f>
        <v>118.94150417827298</v>
      </c>
      <c r="H96" s="91"/>
      <c r="I96" s="91"/>
      <c r="J96" s="92"/>
      <c r="K96" s="107"/>
      <c r="L96" s="92"/>
      <c r="V96" s="135"/>
      <c r="W96" s="135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2:45" s="1" customFormat="1" ht="14.25" x14ac:dyDescent="0.2">
      <c r="B97" s="90" t="s">
        <v>92</v>
      </c>
      <c r="C97" s="91">
        <f>C83/$C$83*100</f>
        <v>100</v>
      </c>
      <c r="D97" s="91">
        <f>D83/$C$83*100</f>
        <v>-146.59863945578232</v>
      </c>
      <c r="E97" s="91">
        <f>E83/$C$83*100</f>
        <v>-245.57823129251699</v>
      </c>
      <c r="F97" s="91">
        <f>F83/$C$83*100</f>
        <v>-408.84353741496602</v>
      </c>
      <c r="G97" s="91">
        <f>G83/$C$83*100</f>
        <v>-236.73469387755102</v>
      </c>
      <c r="H97" s="91"/>
      <c r="I97" s="91"/>
      <c r="J97" s="92"/>
      <c r="K97" s="107"/>
      <c r="L97" s="92"/>
      <c r="V97" s="135"/>
      <c r="W97" s="135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</row>
    <row r="98" spans="2:45" s="1" customFormat="1" ht="14.25" x14ac:dyDescent="0.2">
      <c r="B98" s="90" t="s">
        <v>94</v>
      </c>
      <c r="C98" s="91">
        <f>C84/$C$84*100</f>
        <v>100</v>
      </c>
      <c r="D98" s="91">
        <f>D84/$C$84*100</f>
        <v>158.75</v>
      </c>
      <c r="E98" s="91">
        <f>E84/$C$84*100</f>
        <v>119.16666666666667</v>
      </c>
      <c r="F98" s="91">
        <f>F84/$C$84*100</f>
        <v>90.208333333333329</v>
      </c>
      <c r="G98" s="91">
        <f>G84/$C$84*100</f>
        <v>110.41666666666667</v>
      </c>
      <c r="H98" s="91"/>
      <c r="I98" s="91"/>
      <c r="J98" s="92"/>
      <c r="K98" s="107"/>
      <c r="L98" s="92"/>
      <c r="V98" s="135"/>
      <c r="W98" s="135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</row>
    <row r="99" spans="2:45" s="1" customFormat="1" ht="14.25" x14ac:dyDescent="0.2">
      <c r="B99" s="90" t="s">
        <v>93</v>
      </c>
      <c r="C99" s="91">
        <f>C85/$C$85*100</f>
        <v>100</v>
      </c>
      <c r="D99" s="91">
        <f>D85/$C$85*100</f>
        <v>13.90728476821192</v>
      </c>
      <c r="E99" s="91">
        <f>E85/$C$85*100</f>
        <v>74.83443708609272</v>
      </c>
      <c r="F99" s="91">
        <f>F85/$C$85*100</f>
        <v>56.29139072847682</v>
      </c>
      <c r="G99" s="91">
        <f>G85/$C$85*100</f>
        <v>29.80132450331126</v>
      </c>
      <c r="H99" s="91"/>
      <c r="I99" s="91"/>
      <c r="J99" s="92"/>
      <c r="K99" s="107"/>
      <c r="L99" s="92"/>
      <c r="V99" s="135"/>
      <c r="W99" s="135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</row>
    <row r="100" spans="2:45" s="1" customFormat="1" ht="14.25" x14ac:dyDescent="0.2">
      <c r="B100" s="174" t="s">
        <v>95</v>
      </c>
      <c r="C100" s="91">
        <f>C86/$C$86*100</f>
        <v>100</v>
      </c>
      <c r="D100" s="91">
        <f>D86/$C$86*100</f>
        <v>121.85430463576159</v>
      </c>
      <c r="E100" s="91">
        <f>E86/$C$86*100</f>
        <v>112.58278145695364</v>
      </c>
      <c r="F100" s="91">
        <f>F86/$C$86*100</f>
        <v>149.00662251655629</v>
      </c>
      <c r="G100" s="91">
        <f>G86/$C$86*100</f>
        <v>186.75496688741723</v>
      </c>
      <c r="H100" s="91"/>
      <c r="I100" s="91"/>
      <c r="J100" s="92"/>
      <c r="K100" s="107"/>
      <c r="L100" s="92"/>
      <c r="V100" s="135"/>
      <c r="W100" s="135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</row>
    <row r="101" spans="2:45" s="1" customFormat="1" ht="14.25" x14ac:dyDescent="0.2">
      <c r="B101" s="90" t="s">
        <v>96</v>
      </c>
      <c r="C101" s="91">
        <f>C87/$C$87*100</f>
        <v>100</v>
      </c>
      <c r="D101" s="91">
        <f>D87/$C$87*100</f>
        <v>35.714285714285715</v>
      </c>
      <c r="E101" s="91">
        <f>E87/$C$87*100</f>
        <v>-42.857142857142854</v>
      </c>
      <c r="F101" s="91">
        <f>F87/$C$87*100</f>
        <v>235.71428571428572</v>
      </c>
      <c r="G101" s="91">
        <f>G87/$C$87*100</f>
        <v>71.428571428571431</v>
      </c>
      <c r="H101" s="91"/>
      <c r="I101" s="91"/>
      <c r="J101" s="92"/>
      <c r="K101" s="107"/>
      <c r="L101" s="92"/>
      <c r="V101" s="135"/>
      <c r="W101" s="135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</row>
    <row r="102" spans="2:45" s="1" customFormat="1" ht="14.25" x14ac:dyDescent="0.2">
      <c r="B102" s="90"/>
      <c r="C102" s="90"/>
      <c r="D102" s="90"/>
      <c r="E102" s="90"/>
      <c r="F102" s="90"/>
      <c r="G102" s="90"/>
      <c r="H102" s="91"/>
      <c r="I102" s="91"/>
      <c r="J102" s="92"/>
      <c r="K102" s="107"/>
      <c r="L102" s="92"/>
      <c r="V102" s="135"/>
      <c r="W102" s="135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</row>
    <row r="103" spans="2:45" s="1" customFormat="1" ht="14.25" x14ac:dyDescent="0.2">
      <c r="B103" s="90" t="s">
        <v>151</v>
      </c>
      <c r="C103" s="91">
        <f>C90/$C$90*100</f>
        <v>100</v>
      </c>
      <c r="D103" s="91">
        <f>D90/$C$90*100</f>
        <v>-39.344262295081968</v>
      </c>
      <c r="E103" s="91">
        <f>E90/$C$90*100</f>
        <v>-14.754098360655737</v>
      </c>
      <c r="F103" s="91">
        <f>F90/$C$90*100</f>
        <v>77.049180327868854</v>
      </c>
      <c r="G103" s="91">
        <f>G90/$C$90*100</f>
        <v>6.557377049180328</v>
      </c>
      <c r="H103" s="91"/>
      <c r="I103" s="91"/>
      <c r="J103" s="92"/>
      <c r="K103" s="107"/>
      <c r="L103" s="92"/>
      <c r="V103" s="135"/>
      <c r="W103" s="135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</row>
    <row r="104" spans="2:45" s="1" customFormat="1" ht="14.25" x14ac:dyDescent="0.2">
      <c r="B104" s="174" t="s">
        <v>152</v>
      </c>
      <c r="C104" s="91">
        <f>C91/$C$91*100</f>
        <v>100</v>
      </c>
      <c r="D104" s="91">
        <f>D91/$C$91*100</f>
        <v>-175</v>
      </c>
      <c r="E104" s="91">
        <f>E91/$C$91*100</f>
        <v>-675</v>
      </c>
      <c r="F104" s="91">
        <f>F91/$C$91*100</f>
        <v>-12.5</v>
      </c>
      <c r="G104" s="91">
        <f>G91/$C$91*100</f>
        <v>150</v>
      </c>
      <c r="H104" s="91"/>
      <c r="I104" s="91"/>
      <c r="J104" s="92"/>
      <c r="K104" s="107"/>
      <c r="L104" s="92"/>
      <c r="V104" s="135"/>
      <c r="W104" s="135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</row>
    <row r="105" spans="2:45" s="1" customFormat="1" ht="14.25" x14ac:dyDescent="0.2">
      <c r="B105" s="174"/>
      <c r="C105" s="91"/>
      <c r="D105" s="91"/>
      <c r="E105" s="91"/>
      <c r="F105" s="91"/>
      <c r="G105" s="91"/>
      <c r="H105" s="91"/>
      <c r="I105" s="91"/>
      <c r="J105" s="92"/>
      <c r="K105" s="107"/>
      <c r="L105" s="92"/>
      <c r="V105" s="135"/>
      <c r="W105" s="135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</row>
    <row r="106" spans="2:45" s="1" customFormat="1" x14ac:dyDescent="0.2"/>
    <row r="107" spans="2:45" s="1" customFormat="1" x14ac:dyDescent="0.2"/>
    <row r="108" spans="2:45" s="1" customFormat="1" x14ac:dyDescent="0.2"/>
    <row r="109" spans="2:45" s="1" customFormat="1" x14ac:dyDescent="0.2"/>
    <row r="110" spans="2:45" s="1" customFormat="1" x14ac:dyDescent="0.2"/>
    <row r="111" spans="2:45" s="1" customFormat="1" x14ac:dyDescent="0.2"/>
    <row r="112" spans="2:45" s="1" customFormat="1" x14ac:dyDescent="0.2"/>
  </sheetData>
  <sheetProtection sheet="1" objects="1" scenarios="1"/>
  <mergeCells count="6">
    <mergeCell ref="B24:T26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i U 4 1 U E + G 9 a C p A A A A + A A A A B I A H A B D b 2 5 m a W c v U G F j a 2 F n Z S 5 4 b W w g o h g A K K A U A A A A A A A A A A A A A A A A A A A A A A A A A A A A h Y 9 N C s I w G E S v U r J v k l b 6 Q / m a L l w J F g R F 3 I Y Y 2 2 C b S p O a 3 s 2 F R / I K F r T q z u U M b + D N 4 3 a H Y m w b 7 y p 7 o z q d o w B T 5 E k t u q P S V Y 4 G e / J T V D D Y c H H m l f Q m W J t s N C p H t b W X j B D n H H Y L 3 P U V C S k N y K F c b 0 U t W + 4 r b S z X Q q L P 6 v h / h R j s X z I s x E m M o z h J c Z Q G Q O Y a S q W / S D g Z Y w r k p 4 T l 0 N i h l 0 x Z f 7 U D M k c g 7 x f s C V B L A w Q U A A I A C A C J T j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U 4 1 U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i U 4 1 U E + G 9 a C p A A A A + A A A A B I A A A A A A A A A A A A A A A A A A A A A A E N v b m Z p Z y 9 Q Y W N r Y W d l L n h t b F B L A Q I t A B Q A A g A I A I l O N V A P y u m r p A A A A O k A A A A T A A A A A A A A A A A A A A A A A P U A A A B b Q 2 9 u d G V u d F 9 U e X B l c 1 0 u e G 1 s U E s B A i 0 A F A A C A A g A i U 4 1 U B h Q + Q a X A Q A A E A M A A B M A A A A A A A A A A A A A A A A A 5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A 4 A A A A A A A C i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D g 6 N T E 6 N T U u N j U x M z Y x N l o i I C 8 + P E V u d H J 5 I F R 5 c G U 9 I k Z p b G x D b 2 x 1 b W 5 U e X B l c y I g V m F s d W U 9 I n N B d 1 l E Q X d N R E F 3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Y 3 J v c 2 V 0 d G 9 y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j c m 9 z Z X R 0 b 3 J p L 0 1 h Y 3 J v c 2 V 0 d G 9 y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G K d W 9 r 7 o R Z c A Z V x r z n + Q A A A A A A I A A A A A A B B m A A A A A Q A A I A A A A B 6 I e z n p e j s 1 Z U Q J J K Y E H P V d R 8 E I V w i + y i u b 2 p J + j W I C A A A A A A 6 A A A A A A g A A I A A A A P 4 H a b 0 R r 5 i s v g 8 h C z W / r G p x G 8 6 G r + q S L 4 F y V T N W q I c 5 U A A A A A y F x Z f s w E m G 7 c q L + r b 2 n 5 T O h I 7 0 F c s 2 q f P y x Q d G 3 0 9 7 d / T X w 6 + V Q 8 f 5 Y b I t W d + L d b e 3 i 6 T d a F i Y Y / H Z P q A K a c P S m d N a 2 C Y r X / P R C z A B 1 G H h Q A A A A M 3 k K o z w l m a 5 a j T m d m t r / U u R 9 7 / b 2 S Y w q J Z B B 7 0 u M n s E 1 s m F n 9 a x 9 P 1 w s 4 y f w i a x H h 0 L p 9 J 1 J o 8 X 2 5 a m T W C f q f 4 =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10</vt:i4>
      </vt:variant>
    </vt:vector>
  </HeadingPairs>
  <TitlesOfParts>
    <vt:vector size="23" baseType="lpstr">
      <vt:lpstr>1. UNITÀ LOCALI</vt:lpstr>
      <vt:lpstr>1. Rete distributiva</vt:lpstr>
      <vt:lpstr>1. Categorie merceologiche</vt:lpstr>
      <vt:lpstr>1. Specializzazione</vt:lpstr>
      <vt:lpstr>1. Delegazioni</vt:lpstr>
      <vt:lpstr>2. MERCATO DEL LAVORO</vt:lpstr>
      <vt:lpstr>2. Rete distributiva</vt:lpstr>
      <vt:lpstr>2. Categorie merceologiche</vt:lpstr>
      <vt:lpstr>2. Contratti</vt:lpstr>
      <vt:lpstr>2. Classe età</vt:lpstr>
      <vt:lpstr>2. Genere</vt:lpstr>
      <vt:lpstr>2. Nazionalità</vt:lpstr>
      <vt:lpstr>2. Delegazioni</vt:lpstr>
      <vt:lpstr>'1. Categorie merceologiche'!Area_stampa</vt:lpstr>
      <vt:lpstr>'1. Rete distributiva'!Area_stampa</vt:lpstr>
      <vt:lpstr>'1. Specializzazione'!Area_stampa</vt:lpstr>
      <vt:lpstr>'2. Categorie merceologiche'!Area_stampa</vt:lpstr>
      <vt:lpstr>'2. Classe età'!Area_stampa</vt:lpstr>
      <vt:lpstr>'2. Contratti'!Area_stampa</vt:lpstr>
      <vt:lpstr>'2. Delegazioni'!Area_stampa</vt:lpstr>
      <vt:lpstr>'2. Genere'!Area_stampa</vt:lpstr>
      <vt:lpstr>'2. Nazionalità'!Area_stampa</vt:lpstr>
      <vt:lpstr>'2. Rete distributiva'!Area_stampa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2022-07-08T10:18:12Z</dcterms:modified>
</cp:coreProperties>
</file>